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3" i="3" l="1"/>
  <c r="O64" i="3"/>
  <c r="O65" i="3"/>
  <c r="O66" i="3"/>
  <c r="O67" i="3"/>
  <c r="O68" i="3"/>
  <c r="O69" i="3"/>
  <c r="O70" i="3"/>
  <c r="O71" i="3"/>
  <c r="O72" i="3"/>
  <c r="O73" i="3"/>
  <c r="E66" i="3"/>
  <c r="J66" i="3" s="1"/>
  <c r="F66" i="3"/>
  <c r="E67" i="3"/>
  <c r="J67" i="3" s="1"/>
  <c r="F67" i="3"/>
  <c r="E68" i="3"/>
  <c r="J68" i="3" s="1"/>
  <c r="F68" i="3"/>
  <c r="E69" i="3"/>
  <c r="J69" i="3" s="1"/>
  <c r="F69" i="3"/>
  <c r="E70" i="3"/>
  <c r="J70" i="3" s="1"/>
  <c r="F70" i="3"/>
  <c r="E71" i="3"/>
  <c r="J71" i="3" s="1"/>
  <c r="F71" i="3"/>
  <c r="E72" i="3"/>
  <c r="J72" i="3" s="1"/>
  <c r="F72" i="3"/>
  <c r="E73" i="3"/>
  <c r="J73" i="3" s="1"/>
  <c r="F73" i="3"/>
  <c r="E26" i="3"/>
  <c r="J26" i="3" s="1"/>
  <c r="F26" i="3"/>
  <c r="O26" i="3"/>
  <c r="E27" i="3"/>
  <c r="J27" i="3" s="1"/>
  <c r="F27" i="3"/>
  <c r="O27" i="3"/>
  <c r="E28" i="3"/>
  <c r="J28" i="3" s="1"/>
  <c r="F28" i="3"/>
  <c r="O28" i="3"/>
  <c r="E29" i="3"/>
  <c r="J29" i="3" s="1"/>
  <c r="F29" i="3"/>
  <c r="O29" i="3"/>
  <c r="E30" i="3"/>
  <c r="J30" i="3" s="1"/>
  <c r="F30" i="3"/>
  <c r="O30" i="3"/>
  <c r="E31" i="3"/>
  <c r="J31" i="3" s="1"/>
  <c r="F31" i="3"/>
  <c r="O31" i="3"/>
  <c r="E9" i="7" l="1"/>
  <c r="J9" i="7" s="1"/>
  <c r="F9" i="7"/>
  <c r="O9" i="7"/>
  <c r="F80" i="7"/>
  <c r="F81" i="7"/>
  <c r="E80" i="7"/>
  <c r="J80" i="7" s="1"/>
  <c r="E81" i="7"/>
  <c r="J81" i="7" s="1"/>
  <c r="F65" i="3"/>
  <c r="B74" i="3"/>
  <c r="E64" i="3"/>
  <c r="E65" i="3"/>
  <c r="J65" i="3" s="1"/>
  <c r="O59" i="3"/>
  <c r="O60" i="3"/>
  <c r="O61" i="3"/>
  <c r="O62" i="3"/>
  <c r="F59" i="3"/>
  <c r="F60" i="3"/>
  <c r="F61" i="3"/>
  <c r="E55" i="3"/>
  <c r="E56" i="3"/>
  <c r="E57" i="3"/>
  <c r="E58" i="3"/>
  <c r="E59" i="3"/>
  <c r="J59" i="3" s="1"/>
  <c r="E60" i="3"/>
  <c r="J60" i="3" s="1"/>
  <c r="E61" i="3"/>
  <c r="J61" i="3" s="1"/>
  <c r="E62" i="3"/>
  <c r="E63" i="3"/>
  <c r="O71" i="7"/>
  <c r="O72" i="7"/>
  <c r="O73" i="7"/>
  <c r="O74" i="7"/>
  <c r="O75" i="7"/>
  <c r="O76" i="7"/>
  <c r="O77" i="7"/>
  <c r="O78" i="7"/>
  <c r="O79" i="7"/>
  <c r="O80" i="7"/>
  <c r="F72" i="7"/>
  <c r="F73" i="7"/>
  <c r="F74" i="7"/>
  <c r="F75" i="7"/>
  <c r="F76" i="7"/>
  <c r="F77" i="7"/>
  <c r="F78" i="7"/>
  <c r="F79" i="7"/>
  <c r="E72" i="7"/>
  <c r="J72" i="7" s="1"/>
  <c r="E73" i="7"/>
  <c r="J73" i="7" s="1"/>
  <c r="E74" i="7"/>
  <c r="J74" i="7" s="1"/>
  <c r="E75" i="7"/>
  <c r="J75" i="7" s="1"/>
  <c r="E76" i="7"/>
  <c r="J76" i="7" s="1"/>
  <c r="E77" i="7"/>
  <c r="J77" i="7" s="1"/>
  <c r="E78" i="7"/>
  <c r="J78" i="7" s="1"/>
  <c r="E79" i="7"/>
  <c r="J79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O81" i="7"/>
  <c r="E71" i="7"/>
  <c r="F71" i="7"/>
  <c r="O70" i="7" l="1"/>
  <c r="F67" i="7"/>
  <c r="F68" i="7"/>
  <c r="F69" i="7"/>
  <c r="F70" i="7"/>
  <c r="E70" i="7"/>
  <c r="J70" i="7" s="1"/>
  <c r="J71" i="7"/>
  <c r="N86" i="7"/>
  <c r="B82" i="7"/>
  <c r="O69" i="7"/>
  <c r="E69" i="7"/>
  <c r="J69" i="7" s="1"/>
  <c r="O68" i="7"/>
  <c r="E68" i="7"/>
  <c r="J68" i="7" s="1"/>
  <c r="O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82" i="7" l="1"/>
  <c r="I9" i="7" s="1"/>
  <c r="E83" i="7"/>
  <c r="I72" i="7" l="1"/>
  <c r="I80" i="7"/>
  <c r="I73" i="7"/>
  <c r="I77" i="7"/>
  <c r="I81" i="7"/>
  <c r="I74" i="7"/>
  <c r="I78" i="7"/>
  <c r="I75" i="7"/>
  <c r="I79" i="7"/>
  <c r="I76" i="7"/>
  <c r="I10" i="7"/>
  <c r="I5" i="7"/>
  <c r="I16" i="7"/>
  <c r="I71" i="7"/>
  <c r="L86" i="7"/>
  <c r="I69" i="7"/>
  <c r="I64" i="7"/>
  <c r="I60" i="7"/>
  <c r="I56" i="7"/>
  <c r="I52" i="7"/>
  <c r="I48" i="7"/>
  <c r="I44" i="7"/>
  <c r="I40" i="7"/>
  <c r="I36" i="7"/>
  <c r="I32" i="7"/>
  <c r="I26" i="7"/>
  <c r="I22" i="7"/>
  <c r="I18" i="7"/>
  <c r="I14" i="7"/>
  <c r="I6" i="7"/>
  <c r="I2" i="7"/>
  <c r="I11" i="7"/>
  <c r="I70" i="7"/>
  <c r="I65" i="7"/>
  <c r="I61" i="7"/>
  <c r="I57" i="7"/>
  <c r="I53" i="7"/>
  <c r="I49" i="7"/>
  <c r="I45" i="7"/>
  <c r="I41" i="7"/>
  <c r="I37" i="7"/>
  <c r="I33" i="7"/>
  <c r="I29" i="7"/>
  <c r="I27" i="7"/>
  <c r="I23" i="7"/>
  <c r="I19" i="7"/>
  <c r="I15" i="7"/>
  <c r="G87" i="7"/>
  <c r="H9" i="7" s="1"/>
  <c r="I67" i="7"/>
  <c r="I66" i="7"/>
  <c r="I62" i="7"/>
  <c r="I58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68" i="7"/>
  <c r="I63" i="7"/>
  <c r="I59" i="7"/>
  <c r="I55" i="7"/>
  <c r="I51" i="7"/>
  <c r="I47" i="7"/>
  <c r="I43" i="7"/>
  <c r="I39" i="7"/>
  <c r="I35" i="7"/>
  <c r="I31" i="7"/>
  <c r="I28" i="7"/>
  <c r="I25" i="7"/>
  <c r="G86" i="7"/>
  <c r="G9" i="7" s="1"/>
  <c r="I20" i="7"/>
  <c r="I17" i="7"/>
  <c r="I7" i="7"/>
  <c r="G90" i="7"/>
  <c r="G93" i="7"/>
  <c r="G97" i="7" s="1"/>
  <c r="J86" i="7"/>
  <c r="K86" i="7" s="1"/>
  <c r="G91" i="7"/>
  <c r="G75" i="7" l="1"/>
  <c r="G79" i="7"/>
  <c r="G72" i="7"/>
  <c r="G76" i="7"/>
  <c r="G80" i="7"/>
  <c r="G73" i="7"/>
  <c r="G77" i="7"/>
  <c r="G81" i="7"/>
  <c r="G74" i="7"/>
  <c r="G78" i="7"/>
  <c r="H80" i="7"/>
  <c r="H77" i="7"/>
  <c r="H81" i="7"/>
  <c r="H74" i="7"/>
  <c r="H78" i="7"/>
  <c r="H75" i="7"/>
  <c r="H79" i="7"/>
  <c r="H72" i="7"/>
  <c r="H76" i="7"/>
  <c r="H73" i="7"/>
  <c r="G10" i="7"/>
  <c r="G5" i="7"/>
  <c r="H10" i="7"/>
  <c r="H5" i="7"/>
  <c r="G16" i="7"/>
  <c r="H16" i="7"/>
  <c r="H70" i="7"/>
  <c r="H71" i="7"/>
  <c r="G69" i="7"/>
  <c r="G70" i="7"/>
  <c r="G71" i="7"/>
  <c r="G101" i="7"/>
  <c r="H68" i="7"/>
  <c r="H63" i="7"/>
  <c r="H59" i="7"/>
  <c r="H55" i="7"/>
  <c r="H51" i="7"/>
  <c r="H47" i="7"/>
  <c r="H43" i="7"/>
  <c r="H39" i="7"/>
  <c r="H35" i="7"/>
  <c r="H31" i="7"/>
  <c r="H28" i="7"/>
  <c r="H25" i="7"/>
  <c r="H21" i="7"/>
  <c r="H17" i="7"/>
  <c r="H13" i="7"/>
  <c r="H69" i="7"/>
  <c r="H64" i="7"/>
  <c r="H60" i="7"/>
  <c r="H56" i="7"/>
  <c r="H52" i="7"/>
  <c r="H48" i="7"/>
  <c r="H44" i="7"/>
  <c r="H40" i="7"/>
  <c r="H36" i="7"/>
  <c r="H32" i="7"/>
  <c r="H26" i="7"/>
  <c r="H22" i="7"/>
  <c r="H18" i="7"/>
  <c r="H14" i="7"/>
  <c r="H65" i="7"/>
  <c r="H61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67" i="7"/>
  <c r="H66" i="7"/>
  <c r="H62" i="7"/>
  <c r="H58" i="7"/>
  <c r="H54" i="7"/>
  <c r="H50" i="7"/>
  <c r="H46" i="7"/>
  <c r="H42" i="7"/>
  <c r="H38" i="7"/>
  <c r="H34" i="7"/>
  <c r="H30" i="7"/>
  <c r="H24" i="7"/>
  <c r="G102" i="7"/>
  <c r="H6" i="7"/>
  <c r="H2" i="7"/>
  <c r="H4" i="7"/>
  <c r="H12" i="7"/>
  <c r="G96" i="7"/>
  <c r="G67" i="7"/>
  <c r="G66" i="7"/>
  <c r="G62" i="7"/>
  <c r="G58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100" i="7"/>
  <c r="P89" i="7"/>
  <c r="G68" i="7"/>
  <c r="G63" i="7"/>
  <c r="G59" i="7"/>
  <c r="G55" i="7"/>
  <c r="G51" i="7"/>
  <c r="G47" i="7"/>
  <c r="G43" i="7"/>
  <c r="G39" i="7"/>
  <c r="G35" i="7"/>
  <c r="G31" i="7"/>
  <c r="G28" i="7"/>
  <c r="G25" i="7"/>
  <c r="G21" i="7"/>
  <c r="G17" i="7"/>
  <c r="G99" i="7"/>
  <c r="G64" i="7"/>
  <c r="G60" i="7"/>
  <c r="G56" i="7"/>
  <c r="G52" i="7"/>
  <c r="G48" i="7"/>
  <c r="G44" i="7"/>
  <c r="G40" i="7"/>
  <c r="G36" i="7"/>
  <c r="G32" i="7"/>
  <c r="G26" i="7"/>
  <c r="G6" i="7"/>
  <c r="G2" i="7"/>
  <c r="G65" i="7"/>
  <c r="G61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95" i="7"/>
  <c r="O56" i="3"/>
  <c r="O57" i="3"/>
  <c r="O58" i="3"/>
  <c r="F58" i="3"/>
  <c r="F62" i="3"/>
  <c r="J57" i="3"/>
  <c r="J58" i="3"/>
  <c r="J62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F50" i="3"/>
  <c r="F51" i="3"/>
  <c r="F52" i="3"/>
  <c r="F53" i="3"/>
  <c r="F54" i="3"/>
  <c r="F55" i="3"/>
  <c r="F56" i="3"/>
  <c r="F57" i="3"/>
  <c r="F63" i="3"/>
  <c r="F64" i="3"/>
  <c r="F49" i="3"/>
  <c r="E45" i="3"/>
  <c r="E46" i="3"/>
  <c r="E47" i="3"/>
  <c r="E48" i="3"/>
  <c r="E49" i="3"/>
  <c r="J49" i="3" s="1"/>
  <c r="E50" i="3"/>
  <c r="J50" i="3" s="1"/>
  <c r="E51" i="3"/>
  <c r="J51" i="3" s="1"/>
  <c r="E52" i="3"/>
  <c r="J52" i="3" s="1"/>
  <c r="E53" i="3"/>
  <c r="J53" i="3" s="1"/>
  <c r="E54" i="3"/>
  <c r="J54" i="3" s="1"/>
  <c r="J55" i="3"/>
  <c r="J56" i="3"/>
  <c r="J63" i="3"/>
  <c r="J64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32" i="3"/>
  <c r="J32" i="3" s="1"/>
  <c r="E33" i="3"/>
  <c r="J33" i="3" s="1"/>
  <c r="E34" i="3"/>
  <c r="J34" i="3" s="1"/>
  <c r="E35" i="3"/>
  <c r="J35" i="3" s="1"/>
  <c r="E36" i="3"/>
  <c r="J36" i="3" s="1"/>
  <c r="E37" i="3"/>
  <c r="J37" i="3" s="1"/>
  <c r="E38" i="3"/>
  <c r="E39" i="3"/>
  <c r="E40" i="3"/>
  <c r="E41" i="3"/>
  <c r="E42" i="3"/>
  <c r="E43" i="3"/>
  <c r="E44" i="3"/>
  <c r="E74" i="3" l="1"/>
  <c r="E75" i="3"/>
  <c r="I66" i="3" l="1"/>
  <c r="I72" i="3"/>
  <c r="I67" i="3"/>
  <c r="I69" i="3"/>
  <c r="I71" i="3"/>
  <c r="I73" i="3"/>
  <c r="I68" i="3"/>
  <c r="I70" i="3"/>
  <c r="I26" i="3"/>
  <c r="I30" i="3"/>
  <c r="I29" i="3"/>
  <c r="I28" i="3"/>
  <c r="I27" i="3"/>
  <c r="I31" i="3"/>
  <c r="I65" i="3"/>
  <c r="I60" i="3"/>
  <c r="I59" i="3"/>
  <c r="I61" i="3"/>
  <c r="G85" i="3"/>
  <c r="G88" i="3" s="1"/>
  <c r="G82" i="3"/>
  <c r="G83" i="3"/>
  <c r="I58" i="3"/>
  <c r="I62" i="3"/>
  <c r="I63" i="3"/>
  <c r="I55" i="3"/>
  <c r="I64" i="3"/>
  <c r="I52" i="3"/>
  <c r="I53" i="3"/>
  <c r="I56" i="3"/>
  <c r="I54" i="3"/>
  <c r="I57" i="3"/>
  <c r="I51" i="3"/>
  <c r="I50" i="3"/>
  <c r="I49" i="3"/>
  <c r="G79" i="3"/>
  <c r="G78" i="3"/>
  <c r="J7" i="3"/>
  <c r="J9" i="3"/>
  <c r="J11" i="3"/>
  <c r="J14" i="3"/>
  <c r="J15" i="3"/>
  <c r="J17" i="3"/>
  <c r="J18" i="3"/>
  <c r="J19" i="3"/>
  <c r="J21" i="3"/>
  <c r="J22" i="3"/>
  <c r="J23" i="3"/>
  <c r="J25" i="3"/>
  <c r="J40" i="3"/>
  <c r="J41" i="3"/>
  <c r="J44" i="3"/>
  <c r="J47" i="3"/>
  <c r="J3" i="3"/>
  <c r="J5" i="3"/>
  <c r="J6" i="3"/>
  <c r="J8" i="3"/>
  <c r="J10" i="3"/>
  <c r="J12" i="3"/>
  <c r="J13" i="3"/>
  <c r="J16" i="3"/>
  <c r="J20" i="3"/>
  <c r="J24" i="3"/>
  <c r="J38" i="3"/>
  <c r="J39" i="3"/>
  <c r="J42" i="3"/>
  <c r="J43" i="3"/>
  <c r="J45" i="3"/>
  <c r="J46" i="3"/>
  <c r="J48" i="3"/>
  <c r="J2" i="3"/>
  <c r="N78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73" i="3" l="1"/>
  <c r="G66" i="3"/>
  <c r="G68" i="3"/>
  <c r="G70" i="3"/>
  <c r="G72" i="3"/>
  <c r="G67" i="3"/>
  <c r="G69" i="3"/>
  <c r="G71" i="3"/>
  <c r="H67" i="3"/>
  <c r="H69" i="3"/>
  <c r="H71" i="3"/>
  <c r="H73" i="3"/>
  <c r="H66" i="3"/>
  <c r="H68" i="3"/>
  <c r="H70" i="3"/>
  <c r="H72" i="3"/>
  <c r="G28" i="3"/>
  <c r="G27" i="3"/>
  <c r="G31" i="3"/>
  <c r="G26" i="3"/>
  <c r="G30" i="3"/>
  <c r="G29" i="3"/>
  <c r="H29" i="3"/>
  <c r="H28" i="3"/>
  <c r="H27" i="3"/>
  <c r="H31" i="3"/>
  <c r="H30" i="3"/>
  <c r="H26" i="3"/>
  <c r="H65" i="3"/>
  <c r="G65" i="3"/>
  <c r="G59" i="3"/>
  <c r="G60" i="3"/>
  <c r="G61" i="3"/>
  <c r="H59" i="3"/>
  <c r="H61" i="3"/>
  <c r="H60" i="3"/>
  <c r="G87" i="3"/>
  <c r="G62" i="3"/>
  <c r="G63" i="3"/>
  <c r="H63" i="3"/>
  <c r="H62" i="3"/>
  <c r="H58" i="3"/>
  <c r="P81" i="3"/>
  <c r="H51" i="3"/>
  <c r="H55" i="3"/>
  <c r="H64" i="3"/>
  <c r="H52" i="3"/>
  <c r="H53" i="3"/>
  <c r="H56" i="3"/>
  <c r="H54" i="3"/>
  <c r="H57" i="3"/>
  <c r="G50" i="3"/>
  <c r="G54" i="3"/>
  <c r="G57" i="3"/>
  <c r="G55" i="3"/>
  <c r="G58" i="3"/>
  <c r="G64" i="3"/>
  <c r="G51" i="3"/>
  <c r="G52" i="3"/>
  <c r="G49" i="3"/>
  <c r="G53" i="3"/>
  <c r="G56" i="3"/>
  <c r="H49" i="3"/>
  <c r="H50" i="3"/>
  <c r="G2" i="3"/>
  <c r="G89" i="3"/>
  <c r="J4" i="3"/>
  <c r="L78" i="3" l="1"/>
  <c r="I2" i="3"/>
  <c r="I37" i="3"/>
  <c r="I34" i="3"/>
  <c r="I4" i="3"/>
  <c r="I48" i="3"/>
  <c r="I42" i="3"/>
  <c r="I38" i="3"/>
  <c r="I40" i="3"/>
  <c r="I36" i="3"/>
  <c r="I33" i="3"/>
  <c r="I25" i="3"/>
  <c r="I21" i="3"/>
  <c r="I18" i="3"/>
  <c r="I15" i="3"/>
  <c r="I12" i="3"/>
  <c r="I47" i="3"/>
  <c r="I44" i="3"/>
  <c r="I41" i="3"/>
  <c r="I22" i="3"/>
  <c r="I17" i="3"/>
  <c r="I9" i="3"/>
  <c r="I7" i="3"/>
  <c r="I6" i="3"/>
  <c r="I5" i="3"/>
  <c r="I3" i="3"/>
  <c r="I45" i="3"/>
  <c r="I23" i="3"/>
  <c r="I19" i="3"/>
  <c r="I46" i="3"/>
  <c r="I39" i="3"/>
  <c r="I32" i="3"/>
  <c r="I24" i="3"/>
  <c r="I13" i="3"/>
  <c r="I10" i="3"/>
  <c r="I8" i="3"/>
  <c r="I43" i="3"/>
  <c r="I35" i="3"/>
  <c r="I20" i="3"/>
  <c r="I16" i="3"/>
  <c r="I14" i="3"/>
  <c r="I11" i="3"/>
  <c r="J78" i="3"/>
  <c r="K78" i="3" s="1"/>
  <c r="H2" i="3" l="1"/>
  <c r="G94" i="3"/>
  <c r="G93" i="3"/>
  <c r="H25" i="3"/>
  <c r="H21" i="3"/>
  <c r="H44" i="3"/>
  <c r="H34" i="3"/>
  <c r="H22" i="3"/>
  <c r="H46" i="3"/>
  <c r="H43" i="3"/>
  <c r="H39" i="3"/>
  <c r="H35" i="3"/>
  <c r="H32" i="3"/>
  <c r="H24" i="3"/>
  <c r="H20" i="3"/>
  <c r="H16" i="3"/>
  <c r="H14" i="3"/>
  <c r="H11" i="3"/>
  <c r="H40" i="3"/>
  <c r="H36" i="3"/>
  <c r="H33" i="3"/>
  <c r="H18" i="3"/>
  <c r="H15" i="3"/>
  <c r="H12" i="3"/>
  <c r="H47" i="3"/>
  <c r="H41" i="3"/>
  <c r="H37" i="3"/>
  <c r="H48" i="3"/>
  <c r="H42" i="3"/>
  <c r="H5" i="3"/>
  <c r="H7" i="3"/>
  <c r="H4" i="3"/>
  <c r="H13" i="3"/>
  <c r="H10" i="3"/>
  <c r="H8" i="3"/>
  <c r="H6" i="3"/>
  <c r="H45" i="3"/>
  <c r="H38" i="3"/>
  <c r="H23" i="3"/>
  <c r="H19" i="3"/>
  <c r="H3" i="3"/>
  <c r="H17" i="3"/>
  <c r="H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2" i="3"/>
  <c r="G7" i="3"/>
  <c r="G4" i="3"/>
  <c r="G5" i="3"/>
  <c r="G91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<sst xmlns="http://schemas.openxmlformats.org/spreadsheetml/2006/main" count="56" uniqueCount="26">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</sst>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models'!$D$2:$D$73</c:f>
              <c:numCache>
                <c:formatCode>General</c:formatCode>
                <c:ptCount val="72"/>
                <c:pt idx="0">
                  <c:v>11542.825194999999</c:v>
                </c:pt>
                <c:pt idx="1">
                  <c:v>11548.978515999999</c:v>
                </c:pt>
                <c:pt idx="2">
                  <c:v>11544.905273</c:v>
                </c:pt>
                <c:pt idx="3">
                  <c:v>11587.296875</c:v>
                </c:pt>
                <c:pt idx="4">
                  <c:v>11592.96875</c:v>
                </c:pt>
                <c:pt idx="5">
                  <c:v>11568.391602</c:v>
                </c:pt>
                <c:pt idx="6">
                  <c:v>11553.716796999999</c:v>
                </c:pt>
                <c:pt idx="7">
                  <c:v>11567.323242</c:v>
                </c:pt>
                <c:pt idx="8">
                  <c:v>11535.019531</c:v>
                </c:pt>
                <c:pt idx="9">
                  <c:v>10987.846680000001</c:v>
                </c:pt>
                <c:pt idx="10">
                  <c:v>10964.649414</c:v>
                </c:pt>
                <c:pt idx="11">
                  <c:v>11047.898438</c:v>
                </c:pt>
                <c:pt idx="12">
                  <c:v>11069.049805000001</c:v>
                </c:pt>
                <c:pt idx="13">
                  <c:v>11056.181640999999</c:v>
                </c:pt>
                <c:pt idx="14">
                  <c:v>10988.383789</c:v>
                </c:pt>
                <c:pt idx="15">
                  <c:v>11033.829102</c:v>
                </c:pt>
                <c:pt idx="16">
                  <c:v>9238.9121090000008</c:v>
                </c:pt>
                <c:pt idx="17">
                  <c:v>9276.296875</c:v>
                </c:pt>
                <c:pt idx="18">
                  <c:v>9267.0292969999991</c:v>
                </c:pt>
                <c:pt idx="19">
                  <c:v>9246.6142579999996</c:v>
                </c:pt>
                <c:pt idx="20">
                  <c:v>9243.4453130000002</c:v>
                </c:pt>
                <c:pt idx="21">
                  <c:v>9261.8798829999996</c:v>
                </c:pt>
                <c:pt idx="22">
                  <c:v>9241.9755860000005</c:v>
                </c:pt>
                <c:pt idx="23">
                  <c:v>17284.171875</c:v>
                </c:pt>
                <c:pt idx="24">
                  <c:v>17211.710938</c:v>
                </c:pt>
                <c:pt idx="25">
                  <c:v>17255.373047000001</c:v>
                </c:pt>
                <c:pt idx="26">
                  <c:v>17199.789063</c:v>
                </c:pt>
                <c:pt idx="27">
                  <c:v>15432.491211</c:v>
                </c:pt>
                <c:pt idx="28">
                  <c:v>15463.692383</c:v>
                </c:pt>
                <c:pt idx="29">
                  <c:v>15496.5625</c:v>
                </c:pt>
                <c:pt idx="30">
                  <c:v>15409.5625</c:v>
                </c:pt>
                <c:pt idx="31">
                  <c:v>15431.505859000001</c:v>
                </c:pt>
                <c:pt idx="32">
                  <c:v>15440.836914</c:v>
                </c:pt>
                <c:pt idx="33">
                  <c:v>15441.553711</c:v>
                </c:pt>
                <c:pt idx="34">
                  <c:v>15445.325194999999</c:v>
                </c:pt>
                <c:pt idx="35">
                  <c:v>9517.8964840000008</c:v>
                </c:pt>
                <c:pt idx="36">
                  <c:v>9506.953125</c:v>
                </c:pt>
                <c:pt idx="37">
                  <c:v>9519.5263670000004</c:v>
                </c:pt>
                <c:pt idx="38">
                  <c:v>9474.0615230000003</c:v>
                </c:pt>
                <c:pt idx="39">
                  <c:v>9476.2089840000008</c:v>
                </c:pt>
                <c:pt idx="40">
                  <c:v>9525.7011719999991</c:v>
                </c:pt>
                <c:pt idx="41">
                  <c:v>9532.5488280000009</c:v>
                </c:pt>
                <c:pt idx="42">
                  <c:v>9506.8857420000004</c:v>
                </c:pt>
                <c:pt idx="43">
                  <c:v>8959.2705079999996</c:v>
                </c:pt>
                <c:pt idx="44">
                  <c:v>9002.4736329999996</c:v>
                </c:pt>
                <c:pt idx="45">
                  <c:v>8985.3662110000005</c:v>
                </c:pt>
                <c:pt idx="46">
                  <c:v>8959.7949219999991</c:v>
                </c:pt>
                <c:pt idx="47">
                  <c:v>8956.9824219999991</c:v>
                </c:pt>
                <c:pt idx="48">
                  <c:v>8962.2148440000001</c:v>
                </c:pt>
                <c:pt idx="49">
                  <c:v>9005.2304690000001</c:v>
                </c:pt>
                <c:pt idx="50">
                  <c:v>8967.2216800000006</c:v>
                </c:pt>
                <c:pt idx="51">
                  <c:v>8974.3525389999995</c:v>
                </c:pt>
                <c:pt idx="52">
                  <c:v>7960.2148440000001</c:v>
                </c:pt>
                <c:pt idx="53">
                  <c:v>7954.5727539999998</c:v>
                </c:pt>
                <c:pt idx="54">
                  <c:v>7973.890625</c:v>
                </c:pt>
                <c:pt idx="55">
                  <c:v>7982.5385740000002</c:v>
                </c:pt>
                <c:pt idx="56">
                  <c:v>7981.8842770000001</c:v>
                </c:pt>
                <c:pt idx="57">
                  <c:v>6844.0263670000004</c:v>
                </c:pt>
                <c:pt idx="58">
                  <c:v>6869.6020509999998</c:v>
                </c:pt>
                <c:pt idx="59">
                  <c:v>6869.0698240000002</c:v>
                </c:pt>
                <c:pt idx="60">
                  <c:v>6831.4951170000004</c:v>
                </c:pt>
                <c:pt idx="61">
                  <c:v>6846.0844729999999</c:v>
                </c:pt>
                <c:pt idx="62">
                  <c:v>6867.9482420000004</c:v>
                </c:pt>
                <c:pt idx="63">
                  <c:v>6853.5522460000002</c:v>
                </c:pt>
                <c:pt idx="64">
                  <c:v>6854.3618159999996</c:v>
                </c:pt>
                <c:pt idx="65">
                  <c:v>6666.1196289999998</c:v>
                </c:pt>
                <c:pt idx="66">
                  <c:v>6687.173828</c:v>
                </c:pt>
                <c:pt idx="67">
                  <c:v>6726.5751950000003</c:v>
                </c:pt>
                <c:pt idx="68">
                  <c:v>6652.9116210000002</c:v>
                </c:pt>
                <c:pt idx="69">
                  <c:v>6667.6801759999998</c:v>
                </c:pt>
                <c:pt idx="70">
                  <c:v>6668.404297</c:v>
                </c:pt>
                <c:pt idx="71">
                  <c:v>6707.4150390000004</c:v>
                </c:pt>
              </c:numCache>
            </c:numRef>
          </c:xVal>
          <c:yVal>
            <c:numRef>
              <c:f>' 10 models'!$C$2:$C$73</c:f>
              <c:numCache>
                <c:formatCode>General</c:formatCode>
                <c:ptCount val="72"/>
                <c:pt idx="0">
                  <c:v>11434.179688</c:v>
                </c:pt>
                <c:pt idx="1">
                  <c:v>11430.752930000001</c:v>
                </c:pt>
                <c:pt idx="2">
                  <c:v>11434.556640999999</c:v>
                </c:pt>
                <c:pt idx="3">
                  <c:v>11434.190430000001</c:v>
                </c:pt>
                <c:pt idx="4">
                  <c:v>11433.111328000001</c:v>
                </c:pt>
                <c:pt idx="5">
                  <c:v>11440.296875</c:v>
                </c:pt>
                <c:pt idx="6">
                  <c:v>11446.055664</c:v>
                </c:pt>
                <c:pt idx="7">
                  <c:v>11448.893555000001</c:v>
                </c:pt>
                <c:pt idx="8">
                  <c:v>11443.079102</c:v>
                </c:pt>
                <c:pt idx="9">
                  <c:v>10878.254883</c:v>
                </c:pt>
                <c:pt idx="10">
                  <c:v>10930.397461</c:v>
                </c:pt>
                <c:pt idx="11">
                  <c:v>10895.837890999999</c:v>
                </c:pt>
                <c:pt idx="12">
                  <c:v>10899.744140999999</c:v>
                </c:pt>
                <c:pt idx="13">
                  <c:v>10879.351563</c:v>
                </c:pt>
                <c:pt idx="14">
                  <c:v>10898.199219</c:v>
                </c:pt>
                <c:pt idx="15">
                  <c:v>10880.092773</c:v>
                </c:pt>
                <c:pt idx="16">
                  <c:v>9127.9541019999997</c:v>
                </c:pt>
                <c:pt idx="17">
                  <c:v>9134.4941409999992</c:v>
                </c:pt>
                <c:pt idx="18">
                  <c:v>9125.2558590000008</c:v>
                </c:pt>
                <c:pt idx="19">
                  <c:v>9125.2207030000009</c:v>
                </c:pt>
                <c:pt idx="20">
                  <c:v>9135.2734380000002</c:v>
                </c:pt>
                <c:pt idx="21">
                  <c:v>9134.7939449999994</c:v>
                </c:pt>
                <c:pt idx="22">
                  <c:v>9131.1005860000005</c:v>
                </c:pt>
                <c:pt idx="23">
                  <c:v>17111.341797000001</c:v>
                </c:pt>
                <c:pt idx="24">
                  <c:v>17115.335938</c:v>
                </c:pt>
                <c:pt idx="25">
                  <c:v>17126.841797000001</c:v>
                </c:pt>
                <c:pt idx="26">
                  <c:v>17081.117188</c:v>
                </c:pt>
                <c:pt idx="27">
                  <c:v>15325.931640999999</c:v>
                </c:pt>
                <c:pt idx="28">
                  <c:v>15323.452148</c:v>
                </c:pt>
                <c:pt idx="29">
                  <c:v>15319.438477</c:v>
                </c:pt>
                <c:pt idx="30">
                  <c:v>15346.128906</c:v>
                </c:pt>
                <c:pt idx="31">
                  <c:v>15340.203125</c:v>
                </c:pt>
                <c:pt idx="32">
                  <c:v>15329.354492</c:v>
                </c:pt>
                <c:pt idx="33">
                  <c:v>15328.974609000001</c:v>
                </c:pt>
                <c:pt idx="34">
                  <c:v>15318.887694999999</c:v>
                </c:pt>
                <c:pt idx="35">
                  <c:v>9384.3808590000008</c:v>
                </c:pt>
                <c:pt idx="36">
                  <c:v>9363.8447269999997</c:v>
                </c:pt>
                <c:pt idx="37">
                  <c:v>9369.3916019999997</c:v>
                </c:pt>
                <c:pt idx="38">
                  <c:v>9372.5244139999995</c:v>
                </c:pt>
                <c:pt idx="39">
                  <c:v>9346.34375</c:v>
                </c:pt>
                <c:pt idx="40">
                  <c:v>9378.6542969999991</c:v>
                </c:pt>
                <c:pt idx="41">
                  <c:v>9360.7529300000006</c:v>
                </c:pt>
                <c:pt idx="42">
                  <c:v>9357.9521480000003</c:v>
                </c:pt>
                <c:pt idx="43">
                  <c:v>8843.4355469999991</c:v>
                </c:pt>
                <c:pt idx="44">
                  <c:v>8865.3652340000008</c:v>
                </c:pt>
                <c:pt idx="45">
                  <c:v>8872.4492190000001</c:v>
                </c:pt>
                <c:pt idx="46">
                  <c:v>8847.0703130000002</c:v>
                </c:pt>
                <c:pt idx="47">
                  <c:v>8847.0898440000001</c:v>
                </c:pt>
                <c:pt idx="48">
                  <c:v>8872.5175780000009</c:v>
                </c:pt>
                <c:pt idx="49">
                  <c:v>8834.4960940000001</c:v>
                </c:pt>
                <c:pt idx="50">
                  <c:v>8845.9736329999996</c:v>
                </c:pt>
                <c:pt idx="51">
                  <c:v>8842.5263670000004</c:v>
                </c:pt>
                <c:pt idx="52">
                  <c:v>7805.9907229999999</c:v>
                </c:pt>
                <c:pt idx="53">
                  <c:v>7799.5351559999999</c:v>
                </c:pt>
                <c:pt idx="54">
                  <c:v>7821.9121089999999</c:v>
                </c:pt>
                <c:pt idx="55">
                  <c:v>7812.5546880000002</c:v>
                </c:pt>
                <c:pt idx="56">
                  <c:v>7807.0141599999997</c:v>
                </c:pt>
                <c:pt idx="57">
                  <c:v>6726.5991210000002</c:v>
                </c:pt>
                <c:pt idx="58">
                  <c:v>6717.5078130000002</c:v>
                </c:pt>
                <c:pt idx="59">
                  <c:v>6712.4482420000004</c:v>
                </c:pt>
                <c:pt idx="60">
                  <c:v>6736.4902339999999</c:v>
                </c:pt>
                <c:pt idx="61">
                  <c:v>6723.6899409999996</c:v>
                </c:pt>
                <c:pt idx="62">
                  <c:v>6710.6904299999997</c:v>
                </c:pt>
                <c:pt idx="63">
                  <c:v>6703.9951170000004</c:v>
                </c:pt>
                <c:pt idx="64">
                  <c:v>6702.9619140000004</c:v>
                </c:pt>
                <c:pt idx="65">
                  <c:v>6546.3066410000001</c:v>
                </c:pt>
                <c:pt idx="66">
                  <c:v>6547.9995120000003</c:v>
                </c:pt>
                <c:pt idx="67">
                  <c:v>6549.0878910000001</c:v>
                </c:pt>
                <c:pt idx="68">
                  <c:v>6556.8881840000004</c:v>
                </c:pt>
                <c:pt idx="69">
                  <c:v>6550.7802730000003</c:v>
                </c:pt>
                <c:pt idx="70">
                  <c:v>6546.638672</c:v>
                </c:pt>
                <c:pt idx="71">
                  <c:v>6534.8310549999997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887328"/>
        <c:axId val="600887720"/>
      </c:scatterChart>
      <c:valAx>
        <c:axId val="60088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0887720"/>
        <c:crosses val="autoZero"/>
        <c:crossBetween val="midCat"/>
      </c:valAx>
      <c:valAx>
        <c:axId val="60088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0887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11488.502441500001</c:v>
                </c:pt>
                <c:pt idx="1">
                  <c:v>11489.865722999999</c:v>
                </c:pt>
                <c:pt idx="2">
                  <c:v>11489.730957</c:v>
                </c:pt>
                <c:pt idx="3">
                  <c:v>11510.743652500001</c:v>
                </c:pt>
                <c:pt idx="4">
                  <c:v>11513.040039</c:v>
                </c:pt>
                <c:pt idx="5">
                  <c:v>11504.3442385</c:v>
                </c:pt>
                <c:pt idx="6">
                  <c:v>11499.8862305</c:v>
                </c:pt>
                <c:pt idx="7">
                  <c:v>11508.1083985</c:v>
                </c:pt>
                <c:pt idx="8">
                  <c:v>11489.049316500001</c:v>
                </c:pt>
                <c:pt idx="9">
                  <c:v>10933.0507815</c:v>
                </c:pt>
                <c:pt idx="10">
                  <c:v>10947.5234375</c:v>
                </c:pt>
                <c:pt idx="11">
                  <c:v>10971.8681645</c:v>
                </c:pt>
                <c:pt idx="12">
                  <c:v>10984.396972999999</c:v>
                </c:pt>
                <c:pt idx="13">
                  <c:v>10967.766602</c:v>
                </c:pt>
                <c:pt idx="14">
                  <c:v>10943.291504000001</c:v>
                </c:pt>
                <c:pt idx="15">
                  <c:v>10956.9609375</c:v>
                </c:pt>
                <c:pt idx="16">
                  <c:v>9183.4331055000002</c:v>
                </c:pt>
                <c:pt idx="17">
                  <c:v>9205.3955079999996</c:v>
                </c:pt>
                <c:pt idx="18">
                  <c:v>9196.142577999999</c:v>
                </c:pt>
                <c:pt idx="19">
                  <c:v>9185.9174805000002</c:v>
                </c:pt>
                <c:pt idx="20">
                  <c:v>9189.3593755000002</c:v>
                </c:pt>
                <c:pt idx="21">
                  <c:v>9198.3369139999995</c:v>
                </c:pt>
                <c:pt idx="22">
                  <c:v>9186.5380860000005</c:v>
                </c:pt>
                <c:pt idx="23">
                  <c:v>17197.756836</c:v>
                </c:pt>
                <c:pt idx="24">
                  <c:v>17163.523438</c:v>
                </c:pt>
                <c:pt idx="25">
                  <c:v>17191.107422000001</c:v>
                </c:pt>
                <c:pt idx="26">
                  <c:v>17140.4531255</c:v>
                </c:pt>
                <c:pt idx="27">
                  <c:v>15379.211426</c:v>
                </c:pt>
                <c:pt idx="28">
                  <c:v>15393.572265499999</c:v>
                </c:pt>
                <c:pt idx="29">
                  <c:v>15408.0004885</c:v>
                </c:pt>
                <c:pt idx="30">
                  <c:v>15377.845702999999</c:v>
                </c:pt>
                <c:pt idx="31">
                  <c:v>15385.854492</c:v>
                </c:pt>
                <c:pt idx="32">
                  <c:v>15385.095702999999</c:v>
                </c:pt>
                <c:pt idx="33">
                  <c:v>15385.264160000001</c:v>
                </c:pt>
                <c:pt idx="34">
                  <c:v>15382.106444999999</c:v>
                </c:pt>
                <c:pt idx="35">
                  <c:v>9451.1386715000008</c:v>
                </c:pt>
                <c:pt idx="36">
                  <c:v>9435.3989259999998</c:v>
                </c:pt>
                <c:pt idx="37">
                  <c:v>9444.458984500001</c:v>
                </c:pt>
                <c:pt idx="38">
                  <c:v>9423.2929684999999</c:v>
                </c:pt>
                <c:pt idx="39">
                  <c:v>9411.2763670000004</c:v>
                </c:pt>
                <c:pt idx="40">
                  <c:v>9452.1777344999991</c:v>
                </c:pt>
                <c:pt idx="41">
                  <c:v>9446.6508790000007</c:v>
                </c:pt>
                <c:pt idx="42">
                  <c:v>9432.4189450000013</c:v>
                </c:pt>
                <c:pt idx="43">
                  <c:v>8901.3530274999994</c:v>
                </c:pt>
                <c:pt idx="44">
                  <c:v>8933.9194334999993</c:v>
                </c:pt>
                <c:pt idx="45">
                  <c:v>8928.9077150000012</c:v>
                </c:pt>
                <c:pt idx="46">
                  <c:v>8903.4326174999987</c:v>
                </c:pt>
                <c:pt idx="47">
                  <c:v>8902.0361329999996</c:v>
                </c:pt>
                <c:pt idx="48">
                  <c:v>8917.3662110000005</c:v>
                </c:pt>
                <c:pt idx="49">
                  <c:v>8919.8632815000001</c:v>
                </c:pt>
                <c:pt idx="50">
                  <c:v>8906.5976565000001</c:v>
                </c:pt>
                <c:pt idx="51">
                  <c:v>8908.439452999999</c:v>
                </c:pt>
                <c:pt idx="52">
                  <c:v>7883.1027835000004</c:v>
                </c:pt>
                <c:pt idx="53">
                  <c:v>7877.0539549999994</c:v>
                </c:pt>
                <c:pt idx="54">
                  <c:v>7897.9013670000004</c:v>
                </c:pt>
                <c:pt idx="55">
                  <c:v>7897.5466310000002</c:v>
                </c:pt>
                <c:pt idx="56">
                  <c:v>7894.4492184999999</c:v>
                </c:pt>
                <c:pt idx="57">
                  <c:v>6785.3127440000007</c:v>
                </c:pt>
                <c:pt idx="58">
                  <c:v>6793.554932</c:v>
                </c:pt>
                <c:pt idx="59">
                  <c:v>6790.7590330000003</c:v>
                </c:pt>
                <c:pt idx="60">
                  <c:v>6783.9926754999997</c:v>
                </c:pt>
                <c:pt idx="61">
                  <c:v>6784.8872069999998</c:v>
                </c:pt>
                <c:pt idx="62">
                  <c:v>6789.3193360000005</c:v>
                </c:pt>
                <c:pt idx="63">
                  <c:v>6778.7736815000007</c:v>
                </c:pt>
                <c:pt idx="64">
                  <c:v>6778.661865</c:v>
                </c:pt>
                <c:pt idx="65">
                  <c:v>6606.213135</c:v>
                </c:pt>
                <c:pt idx="66">
                  <c:v>6617.5866700000006</c:v>
                </c:pt>
                <c:pt idx="67">
                  <c:v>6637.8315430000002</c:v>
                </c:pt>
                <c:pt idx="68">
                  <c:v>6604.8999025000003</c:v>
                </c:pt>
                <c:pt idx="69">
                  <c:v>6609.2302245000001</c:v>
                </c:pt>
                <c:pt idx="70">
                  <c:v>6607.5214845</c:v>
                </c:pt>
                <c:pt idx="71">
                  <c:v>6621.123047</c:v>
                </c:pt>
              </c:numCache>
            </c:numRef>
          </c:xVal>
          <c:yVal>
            <c:numRef>
              <c:f>' 10 models'!$E$2:$E$73</c:f>
              <c:numCache>
                <c:formatCode>General</c:formatCode>
                <c:ptCount val="72"/>
                <c:pt idx="0">
                  <c:v>108.64550699999927</c:v>
                </c:pt>
                <c:pt idx="1">
                  <c:v>118.22558599999866</c:v>
                </c:pt>
                <c:pt idx="2">
                  <c:v>110.34863200000109</c:v>
                </c:pt>
                <c:pt idx="3">
                  <c:v>153.10644499999944</c:v>
                </c:pt>
                <c:pt idx="4">
                  <c:v>159.85742199999913</c:v>
                </c:pt>
                <c:pt idx="5">
                  <c:v>128.09472699999969</c:v>
                </c:pt>
                <c:pt idx="6">
                  <c:v>107.66113299999961</c:v>
                </c:pt>
                <c:pt idx="7">
                  <c:v>118.42968699999983</c:v>
                </c:pt>
                <c:pt idx="8">
                  <c:v>91.940429000000222</c:v>
                </c:pt>
                <c:pt idx="9">
                  <c:v>109.59179700000095</c:v>
                </c:pt>
                <c:pt idx="10">
                  <c:v>34.251952999999048</c:v>
                </c:pt>
                <c:pt idx="11">
                  <c:v>152.06054700000095</c:v>
                </c:pt>
                <c:pt idx="12">
                  <c:v>169.30566400000134</c:v>
                </c:pt>
                <c:pt idx="13">
                  <c:v>176.83007799999905</c:v>
                </c:pt>
                <c:pt idx="14">
                  <c:v>90.184569999999439</c:v>
                </c:pt>
                <c:pt idx="15">
                  <c:v>153.73632899999939</c:v>
                </c:pt>
                <c:pt idx="16">
                  <c:v>110.95800700000109</c:v>
                </c:pt>
                <c:pt idx="17">
                  <c:v>141.80273400000078</c:v>
                </c:pt>
                <c:pt idx="18">
                  <c:v>141.77343799999835</c:v>
                </c:pt>
                <c:pt idx="19">
                  <c:v>121.39355499999874</c:v>
                </c:pt>
                <c:pt idx="20">
                  <c:v>108.171875</c:v>
                </c:pt>
                <c:pt idx="21">
                  <c:v>127.08593800000017</c:v>
                </c:pt>
                <c:pt idx="22">
                  <c:v>110.875</c:v>
                </c:pt>
                <c:pt idx="23">
                  <c:v>172.83007799999905</c:v>
                </c:pt>
                <c:pt idx="24">
                  <c:v>96.375</c:v>
                </c:pt>
                <c:pt idx="25">
                  <c:v>128.53125</c:v>
                </c:pt>
                <c:pt idx="26">
                  <c:v>118.671875</c:v>
                </c:pt>
                <c:pt idx="27">
                  <c:v>106.55957000000126</c:v>
                </c:pt>
                <c:pt idx="28">
                  <c:v>140.2402349999993</c:v>
                </c:pt>
                <c:pt idx="29">
                  <c:v>177.12402300000031</c:v>
                </c:pt>
                <c:pt idx="30">
                  <c:v>63.433594000000085</c:v>
                </c:pt>
                <c:pt idx="31">
                  <c:v>91.302734000000783</c:v>
                </c:pt>
                <c:pt idx="32">
                  <c:v>111.48242199999913</c:v>
                </c:pt>
                <c:pt idx="33">
                  <c:v>112.57910199999969</c:v>
                </c:pt>
                <c:pt idx="34">
                  <c:v>126.4375</c:v>
                </c:pt>
                <c:pt idx="35">
                  <c:v>133.515625</c:v>
                </c:pt>
                <c:pt idx="36">
                  <c:v>143.10839800000031</c:v>
                </c:pt>
                <c:pt idx="37">
                  <c:v>150.1347650000007</c:v>
                </c:pt>
                <c:pt idx="38">
                  <c:v>101.53710900000078</c:v>
                </c:pt>
                <c:pt idx="39">
                  <c:v>129.86523400000078</c:v>
                </c:pt>
                <c:pt idx="40">
                  <c:v>147.046875</c:v>
                </c:pt>
                <c:pt idx="41">
                  <c:v>171.79589800000031</c:v>
                </c:pt>
                <c:pt idx="42">
                  <c:v>148.93359400000008</c:v>
                </c:pt>
                <c:pt idx="43">
                  <c:v>115.83496100000048</c:v>
                </c:pt>
                <c:pt idx="44">
                  <c:v>137.10839899999883</c:v>
                </c:pt>
                <c:pt idx="45">
                  <c:v>112.91699200000039</c:v>
                </c:pt>
                <c:pt idx="46">
                  <c:v>112.72460899999896</c:v>
                </c:pt>
                <c:pt idx="47">
                  <c:v>109.89257799999905</c:v>
                </c:pt>
                <c:pt idx="48">
                  <c:v>89.697265999999217</c:v>
                </c:pt>
                <c:pt idx="49">
                  <c:v>170.734375</c:v>
                </c:pt>
                <c:pt idx="50">
                  <c:v>121.24804700000095</c:v>
                </c:pt>
                <c:pt idx="51">
                  <c:v>131.82617199999913</c:v>
                </c:pt>
                <c:pt idx="52">
                  <c:v>154.2241210000002</c:v>
                </c:pt>
                <c:pt idx="53">
                  <c:v>155.03759799999989</c:v>
                </c:pt>
                <c:pt idx="54">
                  <c:v>151.97851600000013</c:v>
                </c:pt>
                <c:pt idx="55">
                  <c:v>169.98388599999998</c:v>
                </c:pt>
                <c:pt idx="56">
                  <c:v>174.87011700000039</c:v>
                </c:pt>
                <c:pt idx="57">
                  <c:v>117.4272460000002</c:v>
                </c:pt>
                <c:pt idx="58">
                  <c:v>152.09423799999968</c:v>
                </c:pt>
                <c:pt idx="59">
                  <c:v>156.62158199999976</c:v>
                </c:pt>
                <c:pt idx="60">
                  <c:v>95.004883000000518</c:v>
                </c:pt>
                <c:pt idx="61">
                  <c:v>122.39453200000025</c:v>
                </c:pt>
                <c:pt idx="62">
                  <c:v>157.25781200000074</c:v>
                </c:pt>
                <c:pt idx="63">
                  <c:v>149.5571289999998</c:v>
                </c:pt>
                <c:pt idx="64">
                  <c:v>151.3999019999992</c:v>
                </c:pt>
                <c:pt idx="65">
                  <c:v>119.81298799999968</c:v>
                </c:pt>
                <c:pt idx="66">
                  <c:v>139.17431599999964</c:v>
                </c:pt>
                <c:pt idx="67">
                  <c:v>177.48730400000022</c:v>
                </c:pt>
                <c:pt idx="68">
                  <c:v>96.023436999999831</c:v>
                </c:pt>
                <c:pt idx="69">
                  <c:v>116.89990299999954</c:v>
                </c:pt>
                <c:pt idx="70">
                  <c:v>121.765625</c:v>
                </c:pt>
                <c:pt idx="71">
                  <c:v>172.58398400000078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11488.502441500001</c:v>
                </c:pt>
                <c:pt idx="1">
                  <c:v>11489.865722999999</c:v>
                </c:pt>
                <c:pt idx="2">
                  <c:v>11489.730957</c:v>
                </c:pt>
                <c:pt idx="3">
                  <c:v>11510.743652500001</c:v>
                </c:pt>
                <c:pt idx="4">
                  <c:v>11513.040039</c:v>
                </c:pt>
                <c:pt idx="5">
                  <c:v>11504.3442385</c:v>
                </c:pt>
                <c:pt idx="6">
                  <c:v>11499.8862305</c:v>
                </c:pt>
                <c:pt idx="7">
                  <c:v>11508.1083985</c:v>
                </c:pt>
                <c:pt idx="8">
                  <c:v>11489.049316500001</c:v>
                </c:pt>
                <c:pt idx="9">
                  <c:v>10933.0507815</c:v>
                </c:pt>
                <c:pt idx="10">
                  <c:v>10947.5234375</c:v>
                </c:pt>
                <c:pt idx="11">
                  <c:v>10971.8681645</c:v>
                </c:pt>
                <c:pt idx="12">
                  <c:v>10984.396972999999</c:v>
                </c:pt>
                <c:pt idx="13">
                  <c:v>10967.766602</c:v>
                </c:pt>
                <c:pt idx="14">
                  <c:v>10943.291504000001</c:v>
                </c:pt>
                <c:pt idx="15">
                  <c:v>10956.9609375</c:v>
                </c:pt>
                <c:pt idx="16">
                  <c:v>9183.4331055000002</c:v>
                </c:pt>
                <c:pt idx="17">
                  <c:v>9205.3955079999996</c:v>
                </c:pt>
                <c:pt idx="18">
                  <c:v>9196.142577999999</c:v>
                </c:pt>
                <c:pt idx="19">
                  <c:v>9185.9174805000002</c:v>
                </c:pt>
                <c:pt idx="20">
                  <c:v>9189.3593755000002</c:v>
                </c:pt>
                <c:pt idx="21">
                  <c:v>9198.3369139999995</c:v>
                </c:pt>
                <c:pt idx="22">
                  <c:v>9186.5380860000005</c:v>
                </c:pt>
                <c:pt idx="23">
                  <c:v>17197.756836</c:v>
                </c:pt>
                <c:pt idx="24">
                  <c:v>17163.523438</c:v>
                </c:pt>
                <c:pt idx="25">
                  <c:v>17191.107422000001</c:v>
                </c:pt>
                <c:pt idx="26">
                  <c:v>17140.4531255</c:v>
                </c:pt>
                <c:pt idx="27">
                  <c:v>15379.211426</c:v>
                </c:pt>
                <c:pt idx="28">
                  <c:v>15393.572265499999</c:v>
                </c:pt>
                <c:pt idx="29">
                  <c:v>15408.0004885</c:v>
                </c:pt>
                <c:pt idx="30">
                  <c:v>15377.845702999999</c:v>
                </c:pt>
                <c:pt idx="31">
                  <c:v>15385.854492</c:v>
                </c:pt>
                <c:pt idx="32">
                  <c:v>15385.095702999999</c:v>
                </c:pt>
                <c:pt idx="33">
                  <c:v>15385.264160000001</c:v>
                </c:pt>
                <c:pt idx="34">
                  <c:v>15382.106444999999</c:v>
                </c:pt>
                <c:pt idx="35">
                  <c:v>9451.1386715000008</c:v>
                </c:pt>
                <c:pt idx="36">
                  <c:v>9435.3989259999998</c:v>
                </c:pt>
                <c:pt idx="37">
                  <c:v>9444.458984500001</c:v>
                </c:pt>
                <c:pt idx="38">
                  <c:v>9423.2929684999999</c:v>
                </c:pt>
                <c:pt idx="39">
                  <c:v>9411.2763670000004</c:v>
                </c:pt>
                <c:pt idx="40">
                  <c:v>9452.1777344999991</c:v>
                </c:pt>
                <c:pt idx="41">
                  <c:v>9446.6508790000007</c:v>
                </c:pt>
                <c:pt idx="42">
                  <c:v>9432.4189450000013</c:v>
                </c:pt>
                <c:pt idx="43">
                  <c:v>8901.3530274999994</c:v>
                </c:pt>
                <c:pt idx="44">
                  <c:v>8933.9194334999993</c:v>
                </c:pt>
                <c:pt idx="45">
                  <c:v>8928.9077150000012</c:v>
                </c:pt>
                <c:pt idx="46">
                  <c:v>8903.4326174999987</c:v>
                </c:pt>
                <c:pt idx="47">
                  <c:v>8902.0361329999996</c:v>
                </c:pt>
                <c:pt idx="48">
                  <c:v>8917.3662110000005</c:v>
                </c:pt>
                <c:pt idx="49">
                  <c:v>8919.8632815000001</c:v>
                </c:pt>
                <c:pt idx="50">
                  <c:v>8906.5976565000001</c:v>
                </c:pt>
                <c:pt idx="51">
                  <c:v>8908.439452999999</c:v>
                </c:pt>
                <c:pt idx="52">
                  <c:v>7883.1027835000004</c:v>
                </c:pt>
                <c:pt idx="53">
                  <c:v>7877.0539549999994</c:v>
                </c:pt>
                <c:pt idx="54">
                  <c:v>7897.9013670000004</c:v>
                </c:pt>
                <c:pt idx="55">
                  <c:v>7897.5466310000002</c:v>
                </c:pt>
                <c:pt idx="56">
                  <c:v>7894.4492184999999</c:v>
                </c:pt>
                <c:pt idx="57">
                  <c:v>6785.3127440000007</c:v>
                </c:pt>
                <c:pt idx="58">
                  <c:v>6793.554932</c:v>
                </c:pt>
                <c:pt idx="59">
                  <c:v>6790.7590330000003</c:v>
                </c:pt>
                <c:pt idx="60">
                  <c:v>6783.9926754999997</c:v>
                </c:pt>
                <c:pt idx="61">
                  <c:v>6784.8872069999998</c:v>
                </c:pt>
                <c:pt idx="62">
                  <c:v>6789.3193360000005</c:v>
                </c:pt>
                <c:pt idx="63">
                  <c:v>6778.7736815000007</c:v>
                </c:pt>
                <c:pt idx="64">
                  <c:v>6778.661865</c:v>
                </c:pt>
                <c:pt idx="65">
                  <c:v>6606.213135</c:v>
                </c:pt>
                <c:pt idx="66">
                  <c:v>6617.5866700000006</c:v>
                </c:pt>
                <c:pt idx="67">
                  <c:v>6637.8315430000002</c:v>
                </c:pt>
                <c:pt idx="68">
                  <c:v>6604.8999025000003</c:v>
                </c:pt>
                <c:pt idx="69">
                  <c:v>6609.2302245000001</c:v>
                </c:pt>
                <c:pt idx="70">
                  <c:v>6607.5214845</c:v>
                </c:pt>
                <c:pt idx="71">
                  <c:v>6621.123047</c:v>
                </c:pt>
              </c:numCache>
            </c:numRef>
          </c:xVal>
          <c:yVal>
            <c:numRef>
              <c:f>' 10 models'!$G$2:$G$73</c:f>
              <c:numCache>
                <c:formatCode>General</c:formatCode>
                <c:ptCount val="72"/>
                <c:pt idx="0">
                  <c:v>74.035856886907681</c:v>
                </c:pt>
                <c:pt idx="1">
                  <c:v>74.035856886907681</c:v>
                </c:pt>
                <c:pt idx="2">
                  <c:v>74.035856886907681</c:v>
                </c:pt>
                <c:pt idx="3">
                  <c:v>74.035856886907681</c:v>
                </c:pt>
                <c:pt idx="4">
                  <c:v>74.035856886907681</c:v>
                </c:pt>
                <c:pt idx="5">
                  <c:v>74.035856886907681</c:v>
                </c:pt>
                <c:pt idx="6">
                  <c:v>74.035856886907681</c:v>
                </c:pt>
                <c:pt idx="7">
                  <c:v>74.035856886907681</c:v>
                </c:pt>
                <c:pt idx="8">
                  <c:v>74.035856886907681</c:v>
                </c:pt>
                <c:pt idx="9">
                  <c:v>74.035856886907681</c:v>
                </c:pt>
                <c:pt idx="10">
                  <c:v>74.035856886907681</c:v>
                </c:pt>
                <c:pt idx="11">
                  <c:v>74.035856886907681</c:v>
                </c:pt>
                <c:pt idx="12">
                  <c:v>74.035856886907681</c:v>
                </c:pt>
                <c:pt idx="13">
                  <c:v>74.035856886907681</c:v>
                </c:pt>
                <c:pt idx="14">
                  <c:v>74.035856886907681</c:v>
                </c:pt>
                <c:pt idx="15">
                  <c:v>74.035856886907681</c:v>
                </c:pt>
                <c:pt idx="16">
                  <c:v>74.035856886907681</c:v>
                </c:pt>
                <c:pt idx="17">
                  <c:v>74.035856886907681</c:v>
                </c:pt>
                <c:pt idx="18">
                  <c:v>74.035856886907681</c:v>
                </c:pt>
                <c:pt idx="19">
                  <c:v>74.035856886907681</c:v>
                </c:pt>
                <c:pt idx="20">
                  <c:v>74.035856886907681</c:v>
                </c:pt>
                <c:pt idx="21">
                  <c:v>74.035856886907681</c:v>
                </c:pt>
                <c:pt idx="22">
                  <c:v>74.035856886907681</c:v>
                </c:pt>
                <c:pt idx="23">
                  <c:v>74.035856886907681</c:v>
                </c:pt>
                <c:pt idx="24">
                  <c:v>74.035856886907681</c:v>
                </c:pt>
                <c:pt idx="25">
                  <c:v>74.035856886907681</c:v>
                </c:pt>
                <c:pt idx="26">
                  <c:v>74.035856886907681</c:v>
                </c:pt>
                <c:pt idx="27">
                  <c:v>74.035856886907681</c:v>
                </c:pt>
                <c:pt idx="28">
                  <c:v>74.035856886907681</c:v>
                </c:pt>
                <c:pt idx="29">
                  <c:v>74.035856886907681</c:v>
                </c:pt>
                <c:pt idx="30">
                  <c:v>74.035856886907681</c:v>
                </c:pt>
                <c:pt idx="31">
                  <c:v>74.035856886907681</c:v>
                </c:pt>
                <c:pt idx="32">
                  <c:v>74.035856886907681</c:v>
                </c:pt>
                <c:pt idx="33">
                  <c:v>74.035856886907681</c:v>
                </c:pt>
                <c:pt idx="34">
                  <c:v>74.035856886907681</c:v>
                </c:pt>
                <c:pt idx="35">
                  <c:v>74.035856886907681</c:v>
                </c:pt>
                <c:pt idx="36">
                  <c:v>74.035856886907681</c:v>
                </c:pt>
                <c:pt idx="37">
                  <c:v>74.035856886907681</c:v>
                </c:pt>
                <c:pt idx="38">
                  <c:v>74.035856886907681</c:v>
                </c:pt>
                <c:pt idx="39">
                  <c:v>74.035856886907681</c:v>
                </c:pt>
                <c:pt idx="40">
                  <c:v>74.035856886907681</c:v>
                </c:pt>
                <c:pt idx="41">
                  <c:v>74.035856886907681</c:v>
                </c:pt>
                <c:pt idx="42">
                  <c:v>74.035856886907681</c:v>
                </c:pt>
                <c:pt idx="43">
                  <c:v>74.035856886907681</c:v>
                </c:pt>
                <c:pt idx="44">
                  <c:v>74.035856886907681</c:v>
                </c:pt>
                <c:pt idx="45">
                  <c:v>74.035856886907681</c:v>
                </c:pt>
                <c:pt idx="46">
                  <c:v>74.035856886907681</c:v>
                </c:pt>
                <c:pt idx="47">
                  <c:v>74.035856886907681</c:v>
                </c:pt>
                <c:pt idx="48">
                  <c:v>74.035856886907681</c:v>
                </c:pt>
                <c:pt idx="49">
                  <c:v>74.035856886907681</c:v>
                </c:pt>
                <c:pt idx="50">
                  <c:v>74.035856886907681</c:v>
                </c:pt>
                <c:pt idx="51">
                  <c:v>74.035856886907681</c:v>
                </c:pt>
                <c:pt idx="52">
                  <c:v>74.035856886907681</c:v>
                </c:pt>
                <c:pt idx="53">
                  <c:v>74.035856886907681</c:v>
                </c:pt>
                <c:pt idx="54">
                  <c:v>74.035856886907681</c:v>
                </c:pt>
                <c:pt idx="55">
                  <c:v>74.035856886907681</c:v>
                </c:pt>
                <c:pt idx="56">
                  <c:v>74.035856886907681</c:v>
                </c:pt>
                <c:pt idx="57">
                  <c:v>74.035856886907681</c:v>
                </c:pt>
                <c:pt idx="58">
                  <c:v>74.035856886907681</c:v>
                </c:pt>
                <c:pt idx="59">
                  <c:v>74.035856886907681</c:v>
                </c:pt>
                <c:pt idx="60">
                  <c:v>74.035856886907681</c:v>
                </c:pt>
                <c:pt idx="61">
                  <c:v>74.035856886907681</c:v>
                </c:pt>
                <c:pt idx="62">
                  <c:v>74.035856886907681</c:v>
                </c:pt>
                <c:pt idx="63">
                  <c:v>74.035856886907681</c:v>
                </c:pt>
                <c:pt idx="64">
                  <c:v>74.035856886907681</c:v>
                </c:pt>
                <c:pt idx="65">
                  <c:v>74.035856886907681</c:v>
                </c:pt>
                <c:pt idx="66">
                  <c:v>74.035856886907681</c:v>
                </c:pt>
                <c:pt idx="67">
                  <c:v>74.035856886907681</c:v>
                </c:pt>
                <c:pt idx="68">
                  <c:v>74.035856886907681</c:v>
                </c:pt>
                <c:pt idx="69">
                  <c:v>74.035856886907681</c:v>
                </c:pt>
                <c:pt idx="70">
                  <c:v>74.035856886907681</c:v>
                </c:pt>
                <c:pt idx="71">
                  <c:v>74.035856886907681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11488.502441500001</c:v>
                </c:pt>
                <c:pt idx="1">
                  <c:v>11489.865722999999</c:v>
                </c:pt>
                <c:pt idx="2">
                  <c:v>11489.730957</c:v>
                </c:pt>
                <c:pt idx="3">
                  <c:v>11510.743652500001</c:v>
                </c:pt>
                <c:pt idx="4">
                  <c:v>11513.040039</c:v>
                </c:pt>
                <c:pt idx="5">
                  <c:v>11504.3442385</c:v>
                </c:pt>
                <c:pt idx="6">
                  <c:v>11499.8862305</c:v>
                </c:pt>
                <c:pt idx="7">
                  <c:v>11508.1083985</c:v>
                </c:pt>
                <c:pt idx="8">
                  <c:v>11489.049316500001</c:v>
                </c:pt>
                <c:pt idx="9">
                  <c:v>10933.0507815</c:v>
                </c:pt>
                <c:pt idx="10">
                  <c:v>10947.5234375</c:v>
                </c:pt>
                <c:pt idx="11">
                  <c:v>10971.8681645</c:v>
                </c:pt>
                <c:pt idx="12">
                  <c:v>10984.396972999999</c:v>
                </c:pt>
                <c:pt idx="13">
                  <c:v>10967.766602</c:v>
                </c:pt>
                <c:pt idx="14">
                  <c:v>10943.291504000001</c:v>
                </c:pt>
                <c:pt idx="15">
                  <c:v>10956.9609375</c:v>
                </c:pt>
                <c:pt idx="16">
                  <c:v>9183.4331055000002</c:v>
                </c:pt>
                <c:pt idx="17">
                  <c:v>9205.3955079999996</c:v>
                </c:pt>
                <c:pt idx="18">
                  <c:v>9196.142577999999</c:v>
                </c:pt>
                <c:pt idx="19">
                  <c:v>9185.9174805000002</c:v>
                </c:pt>
                <c:pt idx="20">
                  <c:v>9189.3593755000002</c:v>
                </c:pt>
                <c:pt idx="21">
                  <c:v>9198.3369139999995</c:v>
                </c:pt>
                <c:pt idx="22">
                  <c:v>9186.5380860000005</c:v>
                </c:pt>
                <c:pt idx="23">
                  <c:v>17197.756836</c:v>
                </c:pt>
                <c:pt idx="24">
                  <c:v>17163.523438</c:v>
                </c:pt>
                <c:pt idx="25">
                  <c:v>17191.107422000001</c:v>
                </c:pt>
                <c:pt idx="26">
                  <c:v>17140.4531255</c:v>
                </c:pt>
                <c:pt idx="27">
                  <c:v>15379.211426</c:v>
                </c:pt>
                <c:pt idx="28">
                  <c:v>15393.572265499999</c:v>
                </c:pt>
                <c:pt idx="29">
                  <c:v>15408.0004885</c:v>
                </c:pt>
                <c:pt idx="30">
                  <c:v>15377.845702999999</c:v>
                </c:pt>
                <c:pt idx="31">
                  <c:v>15385.854492</c:v>
                </c:pt>
                <c:pt idx="32">
                  <c:v>15385.095702999999</c:v>
                </c:pt>
                <c:pt idx="33">
                  <c:v>15385.264160000001</c:v>
                </c:pt>
                <c:pt idx="34">
                  <c:v>15382.106444999999</c:v>
                </c:pt>
                <c:pt idx="35">
                  <c:v>9451.1386715000008</c:v>
                </c:pt>
                <c:pt idx="36">
                  <c:v>9435.3989259999998</c:v>
                </c:pt>
                <c:pt idx="37">
                  <c:v>9444.458984500001</c:v>
                </c:pt>
                <c:pt idx="38">
                  <c:v>9423.2929684999999</c:v>
                </c:pt>
                <c:pt idx="39">
                  <c:v>9411.2763670000004</c:v>
                </c:pt>
                <c:pt idx="40">
                  <c:v>9452.1777344999991</c:v>
                </c:pt>
                <c:pt idx="41">
                  <c:v>9446.6508790000007</c:v>
                </c:pt>
                <c:pt idx="42">
                  <c:v>9432.4189450000013</c:v>
                </c:pt>
                <c:pt idx="43">
                  <c:v>8901.3530274999994</c:v>
                </c:pt>
                <c:pt idx="44">
                  <c:v>8933.9194334999993</c:v>
                </c:pt>
                <c:pt idx="45">
                  <c:v>8928.9077150000012</c:v>
                </c:pt>
                <c:pt idx="46">
                  <c:v>8903.4326174999987</c:v>
                </c:pt>
                <c:pt idx="47">
                  <c:v>8902.0361329999996</c:v>
                </c:pt>
                <c:pt idx="48">
                  <c:v>8917.3662110000005</c:v>
                </c:pt>
                <c:pt idx="49">
                  <c:v>8919.8632815000001</c:v>
                </c:pt>
                <c:pt idx="50">
                  <c:v>8906.5976565000001</c:v>
                </c:pt>
                <c:pt idx="51">
                  <c:v>8908.439452999999</c:v>
                </c:pt>
                <c:pt idx="52">
                  <c:v>7883.1027835000004</c:v>
                </c:pt>
                <c:pt idx="53">
                  <c:v>7877.0539549999994</c:v>
                </c:pt>
                <c:pt idx="54">
                  <c:v>7897.9013670000004</c:v>
                </c:pt>
                <c:pt idx="55">
                  <c:v>7897.5466310000002</c:v>
                </c:pt>
                <c:pt idx="56">
                  <c:v>7894.4492184999999</c:v>
                </c:pt>
                <c:pt idx="57">
                  <c:v>6785.3127440000007</c:v>
                </c:pt>
                <c:pt idx="58">
                  <c:v>6793.554932</c:v>
                </c:pt>
                <c:pt idx="59">
                  <c:v>6790.7590330000003</c:v>
                </c:pt>
                <c:pt idx="60">
                  <c:v>6783.9926754999997</c:v>
                </c:pt>
                <c:pt idx="61">
                  <c:v>6784.8872069999998</c:v>
                </c:pt>
                <c:pt idx="62">
                  <c:v>6789.3193360000005</c:v>
                </c:pt>
                <c:pt idx="63">
                  <c:v>6778.7736815000007</c:v>
                </c:pt>
                <c:pt idx="64">
                  <c:v>6778.661865</c:v>
                </c:pt>
                <c:pt idx="65">
                  <c:v>6606.213135</c:v>
                </c:pt>
                <c:pt idx="66">
                  <c:v>6617.5866700000006</c:v>
                </c:pt>
                <c:pt idx="67">
                  <c:v>6637.8315430000002</c:v>
                </c:pt>
                <c:pt idx="68">
                  <c:v>6604.8999025000003</c:v>
                </c:pt>
                <c:pt idx="69">
                  <c:v>6609.2302245000001</c:v>
                </c:pt>
                <c:pt idx="70">
                  <c:v>6607.5214845</c:v>
                </c:pt>
                <c:pt idx="71">
                  <c:v>6621.123047</c:v>
                </c:pt>
              </c:numCache>
            </c:numRef>
          </c:xVal>
          <c:yVal>
            <c:numRef>
              <c:f>' 10 models'!$H$2:$H$73</c:f>
              <c:numCache>
                <c:formatCode>General</c:formatCode>
                <c:ptCount val="72"/>
                <c:pt idx="0">
                  <c:v>186.22576677975891</c:v>
                </c:pt>
                <c:pt idx="1">
                  <c:v>186.22576677975891</c:v>
                </c:pt>
                <c:pt idx="2">
                  <c:v>186.22576677975891</c:v>
                </c:pt>
                <c:pt idx="3">
                  <c:v>186.22576677975891</c:v>
                </c:pt>
                <c:pt idx="4">
                  <c:v>186.22576677975891</c:v>
                </c:pt>
                <c:pt idx="5">
                  <c:v>186.22576677975891</c:v>
                </c:pt>
                <c:pt idx="6">
                  <c:v>186.22576677975891</c:v>
                </c:pt>
                <c:pt idx="7">
                  <c:v>186.22576677975891</c:v>
                </c:pt>
                <c:pt idx="8">
                  <c:v>186.22576677975891</c:v>
                </c:pt>
                <c:pt idx="9">
                  <c:v>186.22576677975891</c:v>
                </c:pt>
                <c:pt idx="10">
                  <c:v>186.22576677975891</c:v>
                </c:pt>
                <c:pt idx="11">
                  <c:v>186.22576677975891</c:v>
                </c:pt>
                <c:pt idx="12">
                  <c:v>186.22576677975891</c:v>
                </c:pt>
                <c:pt idx="13">
                  <c:v>186.22576677975891</c:v>
                </c:pt>
                <c:pt idx="14">
                  <c:v>186.22576677975891</c:v>
                </c:pt>
                <c:pt idx="15">
                  <c:v>186.22576677975891</c:v>
                </c:pt>
                <c:pt idx="16">
                  <c:v>186.22576677975891</c:v>
                </c:pt>
                <c:pt idx="17">
                  <c:v>186.22576677975891</c:v>
                </c:pt>
                <c:pt idx="18">
                  <c:v>186.22576677975891</c:v>
                </c:pt>
                <c:pt idx="19">
                  <c:v>186.22576677975891</c:v>
                </c:pt>
                <c:pt idx="20">
                  <c:v>186.22576677975891</c:v>
                </c:pt>
                <c:pt idx="21">
                  <c:v>186.22576677975891</c:v>
                </c:pt>
                <c:pt idx="22">
                  <c:v>186.22576677975891</c:v>
                </c:pt>
                <c:pt idx="23">
                  <c:v>186.22576677975891</c:v>
                </c:pt>
                <c:pt idx="24">
                  <c:v>186.22576677975891</c:v>
                </c:pt>
                <c:pt idx="25">
                  <c:v>186.22576677975891</c:v>
                </c:pt>
                <c:pt idx="26">
                  <c:v>186.22576677975891</c:v>
                </c:pt>
                <c:pt idx="27">
                  <c:v>186.22576677975891</c:v>
                </c:pt>
                <c:pt idx="28">
                  <c:v>186.22576677975891</c:v>
                </c:pt>
                <c:pt idx="29">
                  <c:v>186.22576677975891</c:v>
                </c:pt>
                <c:pt idx="30">
                  <c:v>186.22576677975891</c:v>
                </c:pt>
                <c:pt idx="31">
                  <c:v>186.22576677975891</c:v>
                </c:pt>
                <c:pt idx="32">
                  <c:v>186.22576677975891</c:v>
                </c:pt>
                <c:pt idx="33">
                  <c:v>186.22576677975891</c:v>
                </c:pt>
                <c:pt idx="34">
                  <c:v>186.22576677975891</c:v>
                </c:pt>
                <c:pt idx="35">
                  <c:v>186.22576677975891</c:v>
                </c:pt>
                <c:pt idx="36">
                  <c:v>186.22576677975891</c:v>
                </c:pt>
                <c:pt idx="37">
                  <c:v>186.22576677975891</c:v>
                </c:pt>
                <c:pt idx="38">
                  <c:v>186.22576677975891</c:v>
                </c:pt>
                <c:pt idx="39">
                  <c:v>186.22576677975891</c:v>
                </c:pt>
                <c:pt idx="40">
                  <c:v>186.22576677975891</c:v>
                </c:pt>
                <c:pt idx="41">
                  <c:v>186.22576677975891</c:v>
                </c:pt>
                <c:pt idx="42">
                  <c:v>186.22576677975891</c:v>
                </c:pt>
                <c:pt idx="43">
                  <c:v>186.22576677975891</c:v>
                </c:pt>
                <c:pt idx="44">
                  <c:v>186.22576677975891</c:v>
                </c:pt>
                <c:pt idx="45">
                  <c:v>186.22576677975891</c:v>
                </c:pt>
                <c:pt idx="46">
                  <c:v>186.22576677975891</c:v>
                </c:pt>
                <c:pt idx="47">
                  <c:v>186.22576677975891</c:v>
                </c:pt>
                <c:pt idx="48">
                  <c:v>186.22576677975891</c:v>
                </c:pt>
                <c:pt idx="49">
                  <c:v>186.22576677975891</c:v>
                </c:pt>
                <c:pt idx="50">
                  <c:v>186.22576677975891</c:v>
                </c:pt>
                <c:pt idx="51">
                  <c:v>186.22576677975891</c:v>
                </c:pt>
                <c:pt idx="52">
                  <c:v>186.22576677975891</c:v>
                </c:pt>
                <c:pt idx="53">
                  <c:v>186.22576677975891</c:v>
                </c:pt>
                <c:pt idx="54">
                  <c:v>186.22576677975891</c:v>
                </c:pt>
                <c:pt idx="55">
                  <c:v>186.22576677975891</c:v>
                </c:pt>
                <c:pt idx="56">
                  <c:v>186.22576677975891</c:v>
                </c:pt>
                <c:pt idx="57">
                  <c:v>186.22576677975891</c:v>
                </c:pt>
                <c:pt idx="58">
                  <c:v>186.22576677975891</c:v>
                </c:pt>
                <c:pt idx="59">
                  <c:v>186.22576677975891</c:v>
                </c:pt>
                <c:pt idx="60">
                  <c:v>186.22576677975891</c:v>
                </c:pt>
                <c:pt idx="61">
                  <c:v>186.22576677975891</c:v>
                </c:pt>
                <c:pt idx="62">
                  <c:v>186.22576677975891</c:v>
                </c:pt>
                <c:pt idx="63">
                  <c:v>186.22576677975891</c:v>
                </c:pt>
                <c:pt idx="64">
                  <c:v>186.22576677975891</c:v>
                </c:pt>
                <c:pt idx="65">
                  <c:v>186.22576677975891</c:v>
                </c:pt>
                <c:pt idx="66">
                  <c:v>186.22576677975891</c:v>
                </c:pt>
                <c:pt idx="67">
                  <c:v>186.22576677975891</c:v>
                </c:pt>
                <c:pt idx="68">
                  <c:v>186.22576677975891</c:v>
                </c:pt>
                <c:pt idx="69">
                  <c:v>186.22576677975891</c:v>
                </c:pt>
                <c:pt idx="70">
                  <c:v>186.22576677975891</c:v>
                </c:pt>
                <c:pt idx="71">
                  <c:v>186.22576677975891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11488.502441500001</c:v>
                </c:pt>
                <c:pt idx="1">
                  <c:v>11489.865722999999</c:v>
                </c:pt>
                <c:pt idx="2">
                  <c:v>11489.730957</c:v>
                </c:pt>
                <c:pt idx="3">
                  <c:v>11510.743652500001</c:v>
                </c:pt>
                <c:pt idx="4">
                  <c:v>11513.040039</c:v>
                </c:pt>
                <c:pt idx="5">
                  <c:v>11504.3442385</c:v>
                </c:pt>
                <c:pt idx="6">
                  <c:v>11499.8862305</c:v>
                </c:pt>
                <c:pt idx="7">
                  <c:v>11508.1083985</c:v>
                </c:pt>
                <c:pt idx="8">
                  <c:v>11489.049316500001</c:v>
                </c:pt>
                <c:pt idx="9">
                  <c:v>10933.0507815</c:v>
                </c:pt>
                <c:pt idx="10">
                  <c:v>10947.5234375</c:v>
                </c:pt>
                <c:pt idx="11">
                  <c:v>10971.8681645</c:v>
                </c:pt>
                <c:pt idx="12">
                  <c:v>10984.396972999999</c:v>
                </c:pt>
                <c:pt idx="13">
                  <c:v>10967.766602</c:v>
                </c:pt>
                <c:pt idx="14">
                  <c:v>10943.291504000001</c:v>
                </c:pt>
                <c:pt idx="15">
                  <c:v>10956.9609375</c:v>
                </c:pt>
                <c:pt idx="16">
                  <c:v>9183.4331055000002</c:v>
                </c:pt>
                <c:pt idx="17">
                  <c:v>9205.3955079999996</c:v>
                </c:pt>
                <c:pt idx="18">
                  <c:v>9196.142577999999</c:v>
                </c:pt>
                <c:pt idx="19">
                  <c:v>9185.9174805000002</c:v>
                </c:pt>
                <c:pt idx="20">
                  <c:v>9189.3593755000002</c:v>
                </c:pt>
                <c:pt idx="21">
                  <c:v>9198.3369139999995</c:v>
                </c:pt>
                <c:pt idx="22">
                  <c:v>9186.5380860000005</c:v>
                </c:pt>
                <c:pt idx="23">
                  <c:v>17197.756836</c:v>
                </c:pt>
                <c:pt idx="24">
                  <c:v>17163.523438</c:v>
                </c:pt>
                <c:pt idx="25">
                  <c:v>17191.107422000001</c:v>
                </c:pt>
                <c:pt idx="26">
                  <c:v>17140.4531255</c:v>
                </c:pt>
                <c:pt idx="27">
                  <c:v>15379.211426</c:v>
                </c:pt>
                <c:pt idx="28">
                  <c:v>15393.572265499999</c:v>
                </c:pt>
                <c:pt idx="29">
                  <c:v>15408.0004885</c:v>
                </c:pt>
                <c:pt idx="30">
                  <c:v>15377.845702999999</c:v>
                </c:pt>
                <c:pt idx="31">
                  <c:v>15385.854492</c:v>
                </c:pt>
                <c:pt idx="32">
                  <c:v>15385.095702999999</c:v>
                </c:pt>
                <c:pt idx="33">
                  <c:v>15385.264160000001</c:v>
                </c:pt>
                <c:pt idx="34">
                  <c:v>15382.106444999999</c:v>
                </c:pt>
                <c:pt idx="35">
                  <c:v>9451.1386715000008</c:v>
                </c:pt>
                <c:pt idx="36">
                  <c:v>9435.3989259999998</c:v>
                </c:pt>
                <c:pt idx="37">
                  <c:v>9444.458984500001</c:v>
                </c:pt>
                <c:pt idx="38">
                  <c:v>9423.2929684999999</c:v>
                </c:pt>
                <c:pt idx="39">
                  <c:v>9411.2763670000004</c:v>
                </c:pt>
                <c:pt idx="40">
                  <c:v>9452.1777344999991</c:v>
                </c:pt>
                <c:pt idx="41">
                  <c:v>9446.6508790000007</c:v>
                </c:pt>
                <c:pt idx="42">
                  <c:v>9432.4189450000013</c:v>
                </c:pt>
                <c:pt idx="43">
                  <c:v>8901.3530274999994</c:v>
                </c:pt>
                <c:pt idx="44">
                  <c:v>8933.9194334999993</c:v>
                </c:pt>
                <c:pt idx="45">
                  <c:v>8928.9077150000012</c:v>
                </c:pt>
                <c:pt idx="46">
                  <c:v>8903.4326174999987</c:v>
                </c:pt>
                <c:pt idx="47">
                  <c:v>8902.0361329999996</c:v>
                </c:pt>
                <c:pt idx="48">
                  <c:v>8917.3662110000005</c:v>
                </c:pt>
                <c:pt idx="49">
                  <c:v>8919.8632815000001</c:v>
                </c:pt>
                <c:pt idx="50">
                  <c:v>8906.5976565000001</c:v>
                </c:pt>
                <c:pt idx="51">
                  <c:v>8908.439452999999</c:v>
                </c:pt>
                <c:pt idx="52">
                  <c:v>7883.1027835000004</c:v>
                </c:pt>
                <c:pt idx="53">
                  <c:v>7877.0539549999994</c:v>
                </c:pt>
                <c:pt idx="54">
                  <c:v>7897.9013670000004</c:v>
                </c:pt>
                <c:pt idx="55">
                  <c:v>7897.5466310000002</c:v>
                </c:pt>
                <c:pt idx="56">
                  <c:v>7894.4492184999999</c:v>
                </c:pt>
                <c:pt idx="57">
                  <c:v>6785.3127440000007</c:v>
                </c:pt>
                <c:pt idx="58">
                  <c:v>6793.554932</c:v>
                </c:pt>
                <c:pt idx="59">
                  <c:v>6790.7590330000003</c:v>
                </c:pt>
                <c:pt idx="60">
                  <c:v>6783.9926754999997</c:v>
                </c:pt>
                <c:pt idx="61">
                  <c:v>6784.8872069999998</c:v>
                </c:pt>
                <c:pt idx="62">
                  <c:v>6789.3193360000005</c:v>
                </c:pt>
                <c:pt idx="63">
                  <c:v>6778.7736815000007</c:v>
                </c:pt>
                <c:pt idx="64">
                  <c:v>6778.661865</c:v>
                </c:pt>
                <c:pt idx="65">
                  <c:v>6606.213135</c:v>
                </c:pt>
                <c:pt idx="66">
                  <c:v>6617.5866700000006</c:v>
                </c:pt>
                <c:pt idx="67">
                  <c:v>6637.8315430000002</c:v>
                </c:pt>
                <c:pt idx="68">
                  <c:v>6604.8999025000003</c:v>
                </c:pt>
                <c:pt idx="69">
                  <c:v>6609.2302245000001</c:v>
                </c:pt>
                <c:pt idx="70">
                  <c:v>6607.5214845</c:v>
                </c:pt>
                <c:pt idx="71">
                  <c:v>6621.123047</c:v>
                </c:pt>
              </c:numCache>
            </c:numRef>
          </c:xVal>
          <c:yVal>
            <c:numRef>
              <c:f>' 10 models'!$I$2:$I$73</c:f>
              <c:numCache>
                <c:formatCode>General</c:formatCode>
                <c:ptCount val="72"/>
                <c:pt idx="0">
                  <c:v>130.1308118333333</c:v>
                </c:pt>
                <c:pt idx="1">
                  <c:v>130.1308118333333</c:v>
                </c:pt>
                <c:pt idx="2">
                  <c:v>130.1308118333333</c:v>
                </c:pt>
                <c:pt idx="3">
                  <c:v>130.1308118333333</c:v>
                </c:pt>
                <c:pt idx="4">
                  <c:v>130.1308118333333</c:v>
                </c:pt>
                <c:pt idx="5">
                  <c:v>130.1308118333333</c:v>
                </c:pt>
                <c:pt idx="6">
                  <c:v>130.1308118333333</c:v>
                </c:pt>
                <c:pt idx="7">
                  <c:v>130.1308118333333</c:v>
                </c:pt>
                <c:pt idx="8">
                  <c:v>130.1308118333333</c:v>
                </c:pt>
                <c:pt idx="9">
                  <c:v>130.1308118333333</c:v>
                </c:pt>
                <c:pt idx="10">
                  <c:v>130.1308118333333</c:v>
                </c:pt>
                <c:pt idx="11">
                  <c:v>130.1308118333333</c:v>
                </c:pt>
                <c:pt idx="12">
                  <c:v>130.1308118333333</c:v>
                </c:pt>
                <c:pt idx="13">
                  <c:v>130.1308118333333</c:v>
                </c:pt>
                <c:pt idx="14">
                  <c:v>130.1308118333333</c:v>
                </c:pt>
                <c:pt idx="15">
                  <c:v>130.1308118333333</c:v>
                </c:pt>
                <c:pt idx="16">
                  <c:v>130.1308118333333</c:v>
                </c:pt>
                <c:pt idx="17">
                  <c:v>130.1308118333333</c:v>
                </c:pt>
                <c:pt idx="18">
                  <c:v>130.1308118333333</c:v>
                </c:pt>
                <c:pt idx="19">
                  <c:v>130.1308118333333</c:v>
                </c:pt>
                <c:pt idx="20">
                  <c:v>130.1308118333333</c:v>
                </c:pt>
                <c:pt idx="21">
                  <c:v>130.1308118333333</c:v>
                </c:pt>
                <c:pt idx="22">
                  <c:v>130.1308118333333</c:v>
                </c:pt>
                <c:pt idx="23">
                  <c:v>130.1308118333333</c:v>
                </c:pt>
                <c:pt idx="24">
                  <c:v>130.1308118333333</c:v>
                </c:pt>
                <c:pt idx="25">
                  <c:v>130.1308118333333</c:v>
                </c:pt>
                <c:pt idx="26">
                  <c:v>130.1308118333333</c:v>
                </c:pt>
                <c:pt idx="27">
                  <c:v>130.1308118333333</c:v>
                </c:pt>
                <c:pt idx="28">
                  <c:v>130.1308118333333</c:v>
                </c:pt>
                <c:pt idx="29">
                  <c:v>130.1308118333333</c:v>
                </c:pt>
                <c:pt idx="30">
                  <c:v>130.1308118333333</c:v>
                </c:pt>
                <c:pt idx="31">
                  <c:v>130.1308118333333</c:v>
                </c:pt>
                <c:pt idx="32">
                  <c:v>130.1308118333333</c:v>
                </c:pt>
                <c:pt idx="33">
                  <c:v>130.1308118333333</c:v>
                </c:pt>
                <c:pt idx="34">
                  <c:v>130.1308118333333</c:v>
                </c:pt>
                <c:pt idx="35">
                  <c:v>130.1308118333333</c:v>
                </c:pt>
                <c:pt idx="36">
                  <c:v>130.1308118333333</c:v>
                </c:pt>
                <c:pt idx="37">
                  <c:v>130.1308118333333</c:v>
                </c:pt>
                <c:pt idx="38">
                  <c:v>130.1308118333333</c:v>
                </c:pt>
                <c:pt idx="39">
                  <c:v>130.1308118333333</c:v>
                </c:pt>
                <c:pt idx="40">
                  <c:v>130.1308118333333</c:v>
                </c:pt>
                <c:pt idx="41">
                  <c:v>130.1308118333333</c:v>
                </c:pt>
                <c:pt idx="42">
                  <c:v>130.1308118333333</c:v>
                </c:pt>
                <c:pt idx="43">
                  <c:v>130.1308118333333</c:v>
                </c:pt>
                <c:pt idx="44">
                  <c:v>130.1308118333333</c:v>
                </c:pt>
                <c:pt idx="45">
                  <c:v>130.1308118333333</c:v>
                </c:pt>
                <c:pt idx="46">
                  <c:v>130.1308118333333</c:v>
                </c:pt>
                <c:pt idx="47">
                  <c:v>130.1308118333333</c:v>
                </c:pt>
                <c:pt idx="48">
                  <c:v>130.1308118333333</c:v>
                </c:pt>
                <c:pt idx="49">
                  <c:v>130.1308118333333</c:v>
                </c:pt>
                <c:pt idx="50">
                  <c:v>130.1308118333333</c:v>
                </c:pt>
                <c:pt idx="51">
                  <c:v>130.1308118333333</c:v>
                </c:pt>
                <c:pt idx="52">
                  <c:v>130.1308118333333</c:v>
                </c:pt>
                <c:pt idx="53">
                  <c:v>130.1308118333333</c:v>
                </c:pt>
                <c:pt idx="54">
                  <c:v>130.1308118333333</c:v>
                </c:pt>
                <c:pt idx="55">
                  <c:v>130.1308118333333</c:v>
                </c:pt>
                <c:pt idx="56">
                  <c:v>130.1308118333333</c:v>
                </c:pt>
                <c:pt idx="57">
                  <c:v>130.1308118333333</c:v>
                </c:pt>
                <c:pt idx="58">
                  <c:v>130.1308118333333</c:v>
                </c:pt>
                <c:pt idx="59">
                  <c:v>130.1308118333333</c:v>
                </c:pt>
                <c:pt idx="60">
                  <c:v>130.1308118333333</c:v>
                </c:pt>
                <c:pt idx="61">
                  <c:v>130.1308118333333</c:v>
                </c:pt>
                <c:pt idx="62">
                  <c:v>130.1308118333333</c:v>
                </c:pt>
                <c:pt idx="63">
                  <c:v>130.1308118333333</c:v>
                </c:pt>
                <c:pt idx="64">
                  <c:v>130.1308118333333</c:v>
                </c:pt>
                <c:pt idx="65">
                  <c:v>130.1308118333333</c:v>
                </c:pt>
                <c:pt idx="66">
                  <c:v>130.1308118333333</c:v>
                </c:pt>
                <c:pt idx="67">
                  <c:v>130.1308118333333</c:v>
                </c:pt>
                <c:pt idx="68">
                  <c:v>130.1308118333333</c:v>
                </c:pt>
                <c:pt idx="69">
                  <c:v>130.1308118333333</c:v>
                </c:pt>
                <c:pt idx="70">
                  <c:v>130.1308118333333</c:v>
                </c:pt>
                <c:pt idx="71">
                  <c:v>130.1308118333333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888504"/>
        <c:axId val="600888896"/>
      </c:scatterChart>
      <c:valAx>
        <c:axId val="600888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0888896"/>
        <c:crosses val="autoZero"/>
        <c:crossBetween val="midCat"/>
      </c:valAx>
      <c:valAx>
        <c:axId val="60088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0888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contours'!$D$2:$D$81</c:f>
              <c:numCache>
                <c:formatCode>General</c:formatCode>
                <c:ptCount val="80"/>
                <c:pt idx="0">
                  <c:v>381.40698200000003</c:v>
                </c:pt>
                <c:pt idx="1">
                  <c:v>381.48144500000001</c:v>
                </c:pt>
                <c:pt idx="2">
                  <c:v>381.41708399999999</c:v>
                </c:pt>
                <c:pt idx="3">
                  <c:v>382.11395299999998</c:v>
                </c:pt>
                <c:pt idx="4">
                  <c:v>382.21380599999998</c:v>
                </c:pt>
                <c:pt idx="5">
                  <c:v>381.80166600000001</c:v>
                </c:pt>
                <c:pt idx="6">
                  <c:v>381.55664100000001</c:v>
                </c:pt>
                <c:pt idx="7">
                  <c:v>381.92791699999998</c:v>
                </c:pt>
                <c:pt idx="8">
                  <c:v>381.26934799999998</c:v>
                </c:pt>
                <c:pt idx="9">
                  <c:v>372.50091600000002</c:v>
                </c:pt>
                <c:pt idx="10">
                  <c:v>372.09210200000001</c:v>
                </c:pt>
                <c:pt idx="11">
                  <c:v>373.45703099999997</c:v>
                </c:pt>
                <c:pt idx="12">
                  <c:v>373.85507200000001</c:v>
                </c:pt>
                <c:pt idx="13">
                  <c:v>373.60137900000001</c:v>
                </c:pt>
                <c:pt idx="14">
                  <c:v>372.510132</c:v>
                </c:pt>
                <c:pt idx="15">
                  <c:v>373.28430200000003</c:v>
                </c:pt>
                <c:pt idx="16">
                  <c:v>374.04846199999997</c:v>
                </c:pt>
                <c:pt idx="17">
                  <c:v>340.93774400000001</c:v>
                </c:pt>
                <c:pt idx="18">
                  <c:v>342.38385</c:v>
                </c:pt>
                <c:pt idx="19">
                  <c:v>341.60211199999998</c:v>
                </c:pt>
                <c:pt idx="20">
                  <c:v>341.446167</c:v>
                </c:pt>
                <c:pt idx="21">
                  <c:v>341.07147200000003</c:v>
                </c:pt>
                <c:pt idx="22">
                  <c:v>341.00381499999997</c:v>
                </c:pt>
                <c:pt idx="23">
                  <c:v>341.36602800000003</c:v>
                </c:pt>
                <c:pt idx="24">
                  <c:v>340.987976</c:v>
                </c:pt>
                <c:pt idx="25">
                  <c:v>471.30426</c:v>
                </c:pt>
                <c:pt idx="26">
                  <c:v>472.30319200000002</c:v>
                </c:pt>
                <c:pt idx="27">
                  <c:v>471.453217</c:v>
                </c:pt>
                <c:pt idx="28">
                  <c:v>470.35855099999998</c:v>
                </c:pt>
                <c:pt idx="29">
                  <c:v>470.92425500000002</c:v>
                </c:pt>
                <c:pt idx="30">
                  <c:v>470.19903599999998</c:v>
                </c:pt>
                <c:pt idx="31">
                  <c:v>470.029358</c:v>
                </c:pt>
                <c:pt idx="32">
                  <c:v>470.76257299999997</c:v>
                </c:pt>
                <c:pt idx="33">
                  <c:v>442.71844499999997</c:v>
                </c:pt>
                <c:pt idx="34">
                  <c:v>443.14459199999999</c:v>
                </c:pt>
                <c:pt idx="35">
                  <c:v>443.58975199999998</c:v>
                </c:pt>
                <c:pt idx="36">
                  <c:v>442.393799</c:v>
                </c:pt>
                <c:pt idx="37">
                  <c:v>442.67819200000002</c:v>
                </c:pt>
                <c:pt idx="38">
                  <c:v>442.86456299999998</c:v>
                </c:pt>
                <c:pt idx="39">
                  <c:v>442.82678199999998</c:v>
                </c:pt>
                <c:pt idx="40">
                  <c:v>442.88479599999999</c:v>
                </c:pt>
                <c:pt idx="41">
                  <c:v>352.213165</c:v>
                </c:pt>
                <c:pt idx="42">
                  <c:v>352.34191900000002</c:v>
                </c:pt>
                <c:pt idx="43">
                  <c:v>352.39993299999998</c:v>
                </c:pt>
                <c:pt idx="44">
                  <c:v>352.90213</c:v>
                </c:pt>
                <c:pt idx="45">
                  <c:v>351.33193999999997</c:v>
                </c:pt>
                <c:pt idx="46">
                  <c:v>351.39608800000002</c:v>
                </c:pt>
                <c:pt idx="47">
                  <c:v>352.24465900000001</c:v>
                </c:pt>
                <c:pt idx="48">
                  <c:v>352.37161300000002</c:v>
                </c:pt>
                <c:pt idx="49">
                  <c:v>351.99954200000002</c:v>
                </c:pt>
                <c:pt idx="50">
                  <c:v>337.90564000000001</c:v>
                </c:pt>
                <c:pt idx="51">
                  <c:v>338.69232199999999</c:v>
                </c:pt>
                <c:pt idx="52">
                  <c:v>338.40792800000003</c:v>
                </c:pt>
                <c:pt idx="53">
                  <c:v>337.895355</c:v>
                </c:pt>
                <c:pt idx="54">
                  <c:v>337.84045400000002</c:v>
                </c:pt>
                <c:pt idx="55">
                  <c:v>337.92852800000003</c:v>
                </c:pt>
                <c:pt idx="56">
                  <c:v>338.75030500000003</c:v>
                </c:pt>
                <c:pt idx="57">
                  <c:v>338.03659099999999</c:v>
                </c:pt>
                <c:pt idx="58">
                  <c:v>338.172302</c:v>
                </c:pt>
                <c:pt idx="59">
                  <c:v>323.17678799999999</c:v>
                </c:pt>
                <c:pt idx="60">
                  <c:v>323.083099</c:v>
                </c:pt>
                <c:pt idx="61">
                  <c:v>323.87380999999999</c:v>
                </c:pt>
                <c:pt idx="62">
                  <c:v>323.432434</c:v>
                </c:pt>
                <c:pt idx="63">
                  <c:v>323.547729</c:v>
                </c:pt>
                <c:pt idx="64">
                  <c:v>323.55212399999999</c:v>
                </c:pt>
                <c:pt idx="65">
                  <c:v>297.56829800000003</c:v>
                </c:pt>
                <c:pt idx="66">
                  <c:v>298.08843999999999</c:v>
                </c:pt>
                <c:pt idx="67">
                  <c:v>298.10376000000002</c:v>
                </c:pt>
                <c:pt idx="68">
                  <c:v>297.234802</c:v>
                </c:pt>
                <c:pt idx="69">
                  <c:v>297.55465700000002</c:v>
                </c:pt>
                <c:pt idx="70">
                  <c:v>297.920593</c:v>
                </c:pt>
                <c:pt idx="71">
                  <c:v>298.03161599999999</c:v>
                </c:pt>
                <c:pt idx="72">
                  <c:v>297.74490400000002</c:v>
                </c:pt>
                <c:pt idx="73">
                  <c:v>297.72506700000002</c:v>
                </c:pt>
                <c:pt idx="74">
                  <c:v>293.779358</c:v>
                </c:pt>
                <c:pt idx="75">
                  <c:v>294.16516100000001</c:v>
                </c:pt>
                <c:pt idx="76">
                  <c:v>294.91082799999998</c:v>
                </c:pt>
                <c:pt idx="77">
                  <c:v>293.435699</c:v>
                </c:pt>
                <c:pt idx="78">
                  <c:v>293.75250199999999</c:v>
                </c:pt>
                <c:pt idx="79">
                  <c:v>293.75613399999997</c:v>
                </c:pt>
              </c:numCache>
            </c:numRef>
          </c:xVal>
          <c:yVal>
            <c:numRef>
              <c:f>' 10 contours'!$C$2:$C$81</c:f>
              <c:numCache>
                <c:formatCode>General</c:formatCode>
                <c:ptCount val="80"/>
                <c:pt idx="0">
                  <c:v>380.11196899999999</c:v>
                </c:pt>
                <c:pt idx="1">
                  <c:v>379.989532</c:v>
                </c:pt>
                <c:pt idx="2">
                  <c:v>379.984283</c:v>
                </c:pt>
                <c:pt idx="3">
                  <c:v>382.39459199999999</c:v>
                </c:pt>
                <c:pt idx="4">
                  <c:v>381.48101800000001</c:v>
                </c:pt>
                <c:pt idx="5">
                  <c:v>381.52468900000002</c:v>
                </c:pt>
                <c:pt idx="6">
                  <c:v>380.20541400000002</c:v>
                </c:pt>
                <c:pt idx="7">
                  <c:v>383.50280800000002</c:v>
                </c:pt>
                <c:pt idx="8">
                  <c:v>383.08557100000002</c:v>
                </c:pt>
                <c:pt idx="9">
                  <c:v>372.35162400000002</c:v>
                </c:pt>
                <c:pt idx="10">
                  <c:v>371.44418300000001</c:v>
                </c:pt>
                <c:pt idx="11">
                  <c:v>375.06478900000002</c:v>
                </c:pt>
                <c:pt idx="12">
                  <c:v>374.620453</c:v>
                </c:pt>
                <c:pt idx="13">
                  <c:v>374.09988399999997</c:v>
                </c:pt>
                <c:pt idx="14">
                  <c:v>375.00012199999998</c:v>
                </c:pt>
                <c:pt idx="15">
                  <c:v>374.18197600000002</c:v>
                </c:pt>
                <c:pt idx="16">
                  <c:v>374.33294699999999</c:v>
                </c:pt>
                <c:pt idx="17">
                  <c:v>341.85318000000001</c:v>
                </c:pt>
                <c:pt idx="18">
                  <c:v>341.95977800000003</c:v>
                </c:pt>
                <c:pt idx="19">
                  <c:v>341.157623</c:v>
                </c:pt>
                <c:pt idx="20">
                  <c:v>340.65090900000001</c:v>
                </c:pt>
                <c:pt idx="21">
                  <c:v>340.24295000000001</c:v>
                </c:pt>
                <c:pt idx="22">
                  <c:v>341.37960800000002</c:v>
                </c:pt>
                <c:pt idx="23">
                  <c:v>341.95706200000001</c:v>
                </c:pt>
                <c:pt idx="24">
                  <c:v>341.76095600000002</c:v>
                </c:pt>
                <c:pt idx="25">
                  <c:v>470.33169600000002</c:v>
                </c:pt>
                <c:pt idx="26">
                  <c:v>469.08068800000001</c:v>
                </c:pt>
                <c:pt idx="27">
                  <c:v>469.143036</c:v>
                </c:pt>
                <c:pt idx="28">
                  <c:v>470.75958300000002</c:v>
                </c:pt>
                <c:pt idx="29">
                  <c:v>470.67568999999997</c:v>
                </c:pt>
                <c:pt idx="30">
                  <c:v>469.29302999999999</c:v>
                </c:pt>
                <c:pt idx="31">
                  <c:v>468.91037</c:v>
                </c:pt>
                <c:pt idx="32">
                  <c:v>471.31622299999998</c:v>
                </c:pt>
                <c:pt idx="33">
                  <c:v>441.25372299999998</c:v>
                </c:pt>
                <c:pt idx="34">
                  <c:v>441.26138300000002</c:v>
                </c:pt>
                <c:pt idx="35">
                  <c:v>441.28567500000003</c:v>
                </c:pt>
                <c:pt idx="36">
                  <c:v>441.55001800000002</c:v>
                </c:pt>
                <c:pt idx="37">
                  <c:v>441.47305299999999</c:v>
                </c:pt>
                <c:pt idx="38">
                  <c:v>441.30728099999999</c:v>
                </c:pt>
                <c:pt idx="39">
                  <c:v>441.34783900000002</c:v>
                </c:pt>
                <c:pt idx="40">
                  <c:v>441.22250400000001</c:v>
                </c:pt>
                <c:pt idx="41">
                  <c:v>350.28509500000001</c:v>
                </c:pt>
                <c:pt idx="42">
                  <c:v>350.11834700000003</c:v>
                </c:pt>
                <c:pt idx="43">
                  <c:v>350.11617999999999</c:v>
                </c:pt>
                <c:pt idx="44">
                  <c:v>351.06076000000002</c:v>
                </c:pt>
                <c:pt idx="45">
                  <c:v>350.27377300000001</c:v>
                </c:pt>
                <c:pt idx="46">
                  <c:v>350.07354700000002</c:v>
                </c:pt>
                <c:pt idx="47">
                  <c:v>350.30841099999998</c:v>
                </c:pt>
                <c:pt idx="48">
                  <c:v>350.08422899999999</c:v>
                </c:pt>
                <c:pt idx="49">
                  <c:v>349.97592200000003</c:v>
                </c:pt>
                <c:pt idx="50">
                  <c:v>335.98956299999998</c:v>
                </c:pt>
                <c:pt idx="51">
                  <c:v>336.31369000000001</c:v>
                </c:pt>
                <c:pt idx="52">
                  <c:v>336.40194700000001</c:v>
                </c:pt>
                <c:pt idx="53">
                  <c:v>335.93847699999998</c:v>
                </c:pt>
                <c:pt idx="54">
                  <c:v>335.92990099999997</c:v>
                </c:pt>
                <c:pt idx="55">
                  <c:v>336.420929</c:v>
                </c:pt>
                <c:pt idx="56">
                  <c:v>335.65429699999999</c:v>
                </c:pt>
                <c:pt idx="57">
                  <c:v>335.93847699999998</c:v>
                </c:pt>
                <c:pt idx="58">
                  <c:v>335.891998</c:v>
                </c:pt>
                <c:pt idx="59">
                  <c:v>320.36245700000001</c:v>
                </c:pt>
                <c:pt idx="60">
                  <c:v>320.24093599999998</c:v>
                </c:pt>
                <c:pt idx="61">
                  <c:v>320.304169</c:v>
                </c:pt>
                <c:pt idx="62">
                  <c:v>320.61914100000001</c:v>
                </c:pt>
                <c:pt idx="63">
                  <c:v>320.48315400000001</c:v>
                </c:pt>
                <c:pt idx="64">
                  <c:v>320.45431500000001</c:v>
                </c:pt>
                <c:pt idx="65">
                  <c:v>295.32629400000002</c:v>
                </c:pt>
                <c:pt idx="66">
                  <c:v>295.21575899999999</c:v>
                </c:pt>
                <c:pt idx="67">
                  <c:v>295.29290800000001</c:v>
                </c:pt>
                <c:pt idx="68">
                  <c:v>295.563782</c:v>
                </c:pt>
                <c:pt idx="69">
                  <c:v>295.35122699999999</c:v>
                </c:pt>
                <c:pt idx="70">
                  <c:v>294.75714099999999</c:v>
                </c:pt>
                <c:pt idx="71">
                  <c:v>294.92291299999999</c:v>
                </c:pt>
                <c:pt idx="72">
                  <c:v>294.64160199999998</c:v>
                </c:pt>
                <c:pt idx="73">
                  <c:v>294.70568800000001</c:v>
                </c:pt>
                <c:pt idx="74">
                  <c:v>291.568939</c:v>
                </c:pt>
                <c:pt idx="75">
                  <c:v>291.488159</c:v>
                </c:pt>
                <c:pt idx="76">
                  <c:v>291.45376599999997</c:v>
                </c:pt>
                <c:pt idx="77">
                  <c:v>291.717285</c:v>
                </c:pt>
                <c:pt idx="78">
                  <c:v>291.64572099999998</c:v>
                </c:pt>
                <c:pt idx="79">
                  <c:v>291.14849900000002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890464"/>
        <c:axId val="600890856"/>
      </c:scatterChart>
      <c:valAx>
        <c:axId val="60089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0890856"/>
        <c:crosses val="autoZero"/>
        <c:crossBetween val="midCat"/>
      </c:valAx>
      <c:valAx>
        <c:axId val="60089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089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contours'!$F$2:$F$81</c:f>
              <c:numCache>
                <c:formatCode>General</c:formatCode>
                <c:ptCount val="80"/>
                <c:pt idx="0">
                  <c:v>380.75947550000001</c:v>
                </c:pt>
                <c:pt idx="1">
                  <c:v>380.73548849999997</c:v>
                </c:pt>
                <c:pt idx="2">
                  <c:v>380.70068349999997</c:v>
                </c:pt>
                <c:pt idx="3">
                  <c:v>382.25427249999996</c:v>
                </c:pt>
                <c:pt idx="4">
                  <c:v>381.84741199999996</c:v>
                </c:pt>
                <c:pt idx="5">
                  <c:v>381.66317750000002</c:v>
                </c:pt>
                <c:pt idx="6">
                  <c:v>380.88102750000002</c:v>
                </c:pt>
                <c:pt idx="7">
                  <c:v>382.71536249999997</c:v>
                </c:pt>
                <c:pt idx="8">
                  <c:v>382.1774595</c:v>
                </c:pt>
                <c:pt idx="9">
                  <c:v>372.42627000000005</c:v>
                </c:pt>
                <c:pt idx="10">
                  <c:v>371.76814250000001</c:v>
                </c:pt>
                <c:pt idx="11">
                  <c:v>374.26090999999997</c:v>
                </c:pt>
                <c:pt idx="12">
                  <c:v>374.23776250000003</c:v>
                </c:pt>
                <c:pt idx="13">
                  <c:v>373.85063149999996</c:v>
                </c:pt>
                <c:pt idx="14">
                  <c:v>373.75512700000002</c:v>
                </c:pt>
                <c:pt idx="15">
                  <c:v>373.73313900000005</c:v>
                </c:pt>
                <c:pt idx="16">
                  <c:v>374.19070449999998</c:v>
                </c:pt>
                <c:pt idx="17">
                  <c:v>341.39546200000001</c:v>
                </c:pt>
                <c:pt idx="18">
                  <c:v>342.17181400000004</c:v>
                </c:pt>
                <c:pt idx="19">
                  <c:v>341.37986749999999</c:v>
                </c:pt>
                <c:pt idx="20">
                  <c:v>341.04853800000001</c:v>
                </c:pt>
                <c:pt idx="21">
                  <c:v>340.65721100000002</c:v>
                </c:pt>
                <c:pt idx="22">
                  <c:v>341.1917115</c:v>
                </c:pt>
                <c:pt idx="23">
                  <c:v>341.66154500000005</c:v>
                </c:pt>
                <c:pt idx="24">
                  <c:v>341.37446599999998</c:v>
                </c:pt>
                <c:pt idx="25">
                  <c:v>470.81797800000004</c:v>
                </c:pt>
                <c:pt idx="26">
                  <c:v>470.69194000000005</c:v>
                </c:pt>
                <c:pt idx="27">
                  <c:v>470.29812649999997</c:v>
                </c:pt>
                <c:pt idx="28">
                  <c:v>470.55906700000003</c:v>
                </c:pt>
                <c:pt idx="29">
                  <c:v>470.79997249999997</c:v>
                </c:pt>
                <c:pt idx="30">
                  <c:v>469.74603300000001</c:v>
                </c:pt>
                <c:pt idx="31">
                  <c:v>469.46986400000003</c:v>
                </c:pt>
                <c:pt idx="32">
                  <c:v>471.03939800000001</c:v>
                </c:pt>
                <c:pt idx="33">
                  <c:v>441.98608400000001</c:v>
                </c:pt>
                <c:pt idx="34">
                  <c:v>442.20298750000001</c:v>
                </c:pt>
                <c:pt idx="35">
                  <c:v>442.43771349999997</c:v>
                </c:pt>
                <c:pt idx="36">
                  <c:v>441.97190850000004</c:v>
                </c:pt>
                <c:pt idx="37">
                  <c:v>442.07562250000001</c:v>
                </c:pt>
                <c:pt idx="38">
                  <c:v>442.08592199999998</c:v>
                </c:pt>
                <c:pt idx="39">
                  <c:v>442.0873105</c:v>
                </c:pt>
                <c:pt idx="40">
                  <c:v>442.05365</c:v>
                </c:pt>
                <c:pt idx="41">
                  <c:v>351.24913000000004</c:v>
                </c:pt>
                <c:pt idx="42">
                  <c:v>351.23013300000002</c:v>
                </c:pt>
                <c:pt idx="43">
                  <c:v>351.25805649999995</c:v>
                </c:pt>
                <c:pt idx="44">
                  <c:v>351.98144500000001</c:v>
                </c:pt>
                <c:pt idx="45">
                  <c:v>350.80285649999996</c:v>
                </c:pt>
                <c:pt idx="46">
                  <c:v>350.73481750000002</c:v>
                </c:pt>
                <c:pt idx="47">
                  <c:v>351.27653499999997</c:v>
                </c:pt>
                <c:pt idx="48">
                  <c:v>351.22792100000004</c:v>
                </c:pt>
                <c:pt idx="49">
                  <c:v>350.98773200000005</c:v>
                </c:pt>
                <c:pt idx="50">
                  <c:v>336.94760150000002</c:v>
                </c:pt>
                <c:pt idx="51">
                  <c:v>337.50300600000003</c:v>
                </c:pt>
                <c:pt idx="52">
                  <c:v>337.40493750000002</c:v>
                </c:pt>
                <c:pt idx="53">
                  <c:v>336.91691600000001</c:v>
                </c:pt>
                <c:pt idx="54">
                  <c:v>336.8851775</c:v>
                </c:pt>
                <c:pt idx="55">
                  <c:v>337.17472850000001</c:v>
                </c:pt>
                <c:pt idx="56">
                  <c:v>337.20230100000003</c:v>
                </c:pt>
                <c:pt idx="57">
                  <c:v>336.98753399999998</c:v>
                </c:pt>
                <c:pt idx="58">
                  <c:v>337.03215</c:v>
                </c:pt>
                <c:pt idx="59">
                  <c:v>321.76962249999997</c:v>
                </c:pt>
                <c:pt idx="60">
                  <c:v>321.66201749999999</c:v>
                </c:pt>
                <c:pt idx="61">
                  <c:v>322.08898950000003</c:v>
                </c:pt>
                <c:pt idx="62">
                  <c:v>322.02578749999998</c:v>
                </c:pt>
                <c:pt idx="63">
                  <c:v>322.01544150000001</c:v>
                </c:pt>
                <c:pt idx="64">
                  <c:v>322.0032195</c:v>
                </c:pt>
                <c:pt idx="65">
                  <c:v>296.44729600000005</c:v>
                </c:pt>
                <c:pt idx="66">
                  <c:v>296.65209949999996</c:v>
                </c:pt>
                <c:pt idx="67">
                  <c:v>296.69833400000005</c:v>
                </c:pt>
                <c:pt idx="68">
                  <c:v>296.399292</c:v>
                </c:pt>
                <c:pt idx="69">
                  <c:v>296.45294200000001</c:v>
                </c:pt>
                <c:pt idx="70">
                  <c:v>296.33886699999999</c:v>
                </c:pt>
                <c:pt idx="71">
                  <c:v>296.47726449999999</c:v>
                </c:pt>
                <c:pt idx="72">
                  <c:v>296.19325300000003</c:v>
                </c:pt>
                <c:pt idx="73">
                  <c:v>296.21537750000005</c:v>
                </c:pt>
                <c:pt idx="74">
                  <c:v>292.6741485</c:v>
                </c:pt>
                <c:pt idx="75">
                  <c:v>292.82666</c:v>
                </c:pt>
                <c:pt idx="76">
                  <c:v>293.18229699999995</c:v>
                </c:pt>
                <c:pt idx="77">
                  <c:v>292.57649200000003</c:v>
                </c:pt>
                <c:pt idx="78">
                  <c:v>292.69911149999996</c:v>
                </c:pt>
                <c:pt idx="79">
                  <c:v>292.45231649999999</c:v>
                </c:pt>
              </c:numCache>
            </c:numRef>
          </c:xVal>
          <c:yVal>
            <c:numRef>
              <c:f>' 10 contours'!$E$2:$E$81</c:f>
              <c:numCache>
                <c:formatCode>General</c:formatCode>
                <c:ptCount val="80"/>
                <c:pt idx="0">
                  <c:v>1.2950130000000399</c:v>
                </c:pt>
                <c:pt idx="1">
                  <c:v>1.4919130000000109</c:v>
                </c:pt>
                <c:pt idx="2">
                  <c:v>1.4328009999999836</c:v>
                </c:pt>
                <c:pt idx="3">
                  <c:v>-0.28063900000000785</c:v>
                </c:pt>
                <c:pt idx="4">
                  <c:v>0.73278799999997091</c:v>
                </c:pt>
                <c:pt idx="5">
                  <c:v>0.27697699999998804</c:v>
                </c:pt>
                <c:pt idx="6">
                  <c:v>1.3512269999999944</c:v>
                </c:pt>
                <c:pt idx="7">
                  <c:v>-1.5748910000000365</c:v>
                </c:pt>
                <c:pt idx="8">
                  <c:v>-1.8162230000000363</c:v>
                </c:pt>
                <c:pt idx="9">
                  <c:v>0.14929200000000264</c:v>
                </c:pt>
                <c:pt idx="10">
                  <c:v>0.64791900000000169</c:v>
                </c:pt>
                <c:pt idx="11">
                  <c:v>-1.6077580000000466</c:v>
                </c:pt>
                <c:pt idx="12">
                  <c:v>-0.76538099999999076</c:v>
                </c:pt>
                <c:pt idx="13">
                  <c:v>-0.498504999999966</c:v>
                </c:pt>
                <c:pt idx="14">
                  <c:v>-2.4899899999999775</c:v>
                </c:pt>
                <c:pt idx="15">
                  <c:v>-0.89767399999999498</c:v>
                </c:pt>
                <c:pt idx="16">
                  <c:v>-0.28448500000001786</c:v>
                </c:pt>
                <c:pt idx="17">
                  <c:v>-0.91543599999999969</c:v>
                </c:pt>
                <c:pt idx="18">
                  <c:v>0.42407199999996692</c:v>
                </c:pt>
                <c:pt idx="19">
                  <c:v>0.44448899999997593</c:v>
                </c:pt>
                <c:pt idx="20">
                  <c:v>0.79525799999998981</c:v>
                </c:pt>
                <c:pt idx="21">
                  <c:v>0.82852200000002085</c:v>
                </c:pt>
                <c:pt idx="22">
                  <c:v>-0.37579300000004423</c:v>
                </c:pt>
                <c:pt idx="23">
                  <c:v>-0.59103399999997919</c:v>
                </c:pt>
                <c:pt idx="24">
                  <c:v>-0.77298000000001821</c:v>
                </c:pt>
                <c:pt idx="25">
                  <c:v>0.97256399999997711</c:v>
                </c:pt>
                <c:pt idx="26">
                  <c:v>3.2225040000000149</c:v>
                </c:pt>
                <c:pt idx="27">
                  <c:v>2.310181</c:v>
                </c:pt>
                <c:pt idx="28">
                  <c:v>-0.40103200000004335</c:v>
                </c:pt>
                <c:pt idx="29">
                  <c:v>0.24856500000004189</c:v>
                </c:pt>
                <c:pt idx="30">
                  <c:v>0.90600599999999076</c:v>
                </c:pt>
                <c:pt idx="31">
                  <c:v>1.1189880000000016</c:v>
                </c:pt>
                <c:pt idx="32">
                  <c:v>-0.55365000000000464</c:v>
                </c:pt>
                <c:pt idx="33">
                  <c:v>1.4647219999999948</c:v>
                </c:pt>
                <c:pt idx="34">
                  <c:v>1.8832089999999653</c:v>
                </c:pt>
                <c:pt idx="35">
                  <c:v>2.3040769999999497</c:v>
                </c:pt>
                <c:pt idx="36">
                  <c:v>0.84378099999997858</c:v>
                </c:pt>
                <c:pt idx="37">
                  <c:v>1.205139000000031</c:v>
                </c:pt>
                <c:pt idx="38">
                  <c:v>1.5572819999999865</c:v>
                </c:pt>
                <c:pt idx="39">
                  <c:v>1.4789429999999584</c:v>
                </c:pt>
                <c:pt idx="40">
                  <c:v>1.6622919999999795</c:v>
                </c:pt>
                <c:pt idx="41">
                  <c:v>1.9280699999999911</c:v>
                </c:pt>
                <c:pt idx="42">
                  <c:v>2.2235719999999901</c:v>
                </c:pt>
                <c:pt idx="43">
                  <c:v>2.2837529999999902</c:v>
                </c:pt>
                <c:pt idx="44">
                  <c:v>1.8413699999999835</c:v>
                </c:pt>
                <c:pt idx="45">
                  <c:v>1.058166999999969</c:v>
                </c:pt>
                <c:pt idx="46">
                  <c:v>1.3225410000000011</c:v>
                </c:pt>
                <c:pt idx="47">
                  <c:v>1.9362480000000346</c:v>
                </c:pt>
                <c:pt idx="48">
                  <c:v>2.2873840000000314</c:v>
                </c:pt>
                <c:pt idx="49">
                  <c:v>2.023619999999994</c:v>
                </c:pt>
                <c:pt idx="50">
                  <c:v>1.9160770000000298</c:v>
                </c:pt>
                <c:pt idx="51">
                  <c:v>2.3786319999999819</c:v>
                </c:pt>
                <c:pt idx="52">
                  <c:v>2.0059810000000198</c:v>
                </c:pt>
                <c:pt idx="53">
                  <c:v>1.9568780000000174</c:v>
                </c:pt>
                <c:pt idx="54">
                  <c:v>1.9105530000000499</c:v>
                </c:pt>
                <c:pt idx="55">
                  <c:v>1.5075990000000274</c:v>
                </c:pt>
                <c:pt idx="56">
                  <c:v>3.0960080000000403</c:v>
                </c:pt>
                <c:pt idx="57">
                  <c:v>2.0981140000000096</c:v>
                </c:pt>
                <c:pt idx="58">
                  <c:v>2.280304000000001</c:v>
                </c:pt>
                <c:pt idx="59">
                  <c:v>2.8143309999999815</c:v>
                </c:pt>
                <c:pt idx="60">
                  <c:v>2.8421630000000278</c:v>
                </c:pt>
                <c:pt idx="61">
                  <c:v>3.5696409999999901</c:v>
                </c:pt>
                <c:pt idx="62">
                  <c:v>2.8132929999999874</c:v>
                </c:pt>
                <c:pt idx="63">
                  <c:v>3.0645749999999907</c:v>
                </c:pt>
                <c:pt idx="64">
                  <c:v>3.0978089999999838</c:v>
                </c:pt>
                <c:pt idx="65">
                  <c:v>2.2420040000000085</c:v>
                </c:pt>
                <c:pt idx="66">
                  <c:v>2.872681</c:v>
                </c:pt>
                <c:pt idx="67">
                  <c:v>2.8108520000000112</c:v>
                </c:pt>
                <c:pt idx="68">
                  <c:v>1.6710199999999986</c:v>
                </c:pt>
                <c:pt idx="69">
                  <c:v>2.2034300000000258</c:v>
                </c:pt>
                <c:pt idx="70">
                  <c:v>3.1634520000000066</c:v>
                </c:pt>
                <c:pt idx="71">
                  <c:v>3.1087029999999913</c:v>
                </c:pt>
                <c:pt idx="72">
                  <c:v>3.103302000000042</c:v>
                </c:pt>
                <c:pt idx="73">
                  <c:v>3.0193790000000149</c:v>
                </c:pt>
                <c:pt idx="74">
                  <c:v>2.2104190000000017</c:v>
                </c:pt>
                <c:pt idx="75">
                  <c:v>2.6770020000000159</c:v>
                </c:pt>
                <c:pt idx="76">
                  <c:v>3.4570620000000076</c:v>
                </c:pt>
                <c:pt idx="77">
                  <c:v>1.7184139999999957</c:v>
                </c:pt>
                <c:pt idx="78">
                  <c:v>2.1067810000000122</c:v>
                </c:pt>
                <c:pt idx="79">
                  <c:v>2.6076349999999593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contours'!$F$2:$F$81</c:f>
              <c:numCache>
                <c:formatCode>General</c:formatCode>
                <c:ptCount val="80"/>
                <c:pt idx="0">
                  <c:v>380.75947550000001</c:v>
                </c:pt>
                <c:pt idx="1">
                  <c:v>380.73548849999997</c:v>
                </c:pt>
                <c:pt idx="2">
                  <c:v>380.70068349999997</c:v>
                </c:pt>
                <c:pt idx="3">
                  <c:v>382.25427249999996</c:v>
                </c:pt>
                <c:pt idx="4">
                  <c:v>381.84741199999996</c:v>
                </c:pt>
                <c:pt idx="5">
                  <c:v>381.66317750000002</c:v>
                </c:pt>
                <c:pt idx="6">
                  <c:v>380.88102750000002</c:v>
                </c:pt>
                <c:pt idx="7">
                  <c:v>382.71536249999997</c:v>
                </c:pt>
                <c:pt idx="8">
                  <c:v>382.1774595</c:v>
                </c:pt>
                <c:pt idx="9">
                  <c:v>372.42627000000005</c:v>
                </c:pt>
                <c:pt idx="10">
                  <c:v>371.76814250000001</c:v>
                </c:pt>
                <c:pt idx="11">
                  <c:v>374.26090999999997</c:v>
                </c:pt>
                <c:pt idx="12">
                  <c:v>374.23776250000003</c:v>
                </c:pt>
                <c:pt idx="13">
                  <c:v>373.85063149999996</c:v>
                </c:pt>
                <c:pt idx="14">
                  <c:v>373.75512700000002</c:v>
                </c:pt>
                <c:pt idx="15">
                  <c:v>373.73313900000005</c:v>
                </c:pt>
                <c:pt idx="16">
                  <c:v>374.19070449999998</c:v>
                </c:pt>
                <c:pt idx="17">
                  <c:v>341.39546200000001</c:v>
                </c:pt>
                <c:pt idx="18">
                  <c:v>342.17181400000004</c:v>
                </c:pt>
                <c:pt idx="19">
                  <c:v>341.37986749999999</c:v>
                </c:pt>
                <c:pt idx="20">
                  <c:v>341.04853800000001</c:v>
                </c:pt>
                <c:pt idx="21">
                  <c:v>340.65721100000002</c:v>
                </c:pt>
                <c:pt idx="22">
                  <c:v>341.1917115</c:v>
                </c:pt>
                <c:pt idx="23">
                  <c:v>341.66154500000005</c:v>
                </c:pt>
                <c:pt idx="24">
                  <c:v>341.37446599999998</c:v>
                </c:pt>
                <c:pt idx="25">
                  <c:v>470.81797800000004</c:v>
                </c:pt>
                <c:pt idx="26">
                  <c:v>470.69194000000005</c:v>
                </c:pt>
                <c:pt idx="27">
                  <c:v>470.29812649999997</c:v>
                </c:pt>
                <c:pt idx="28">
                  <c:v>470.55906700000003</c:v>
                </c:pt>
                <c:pt idx="29">
                  <c:v>470.79997249999997</c:v>
                </c:pt>
                <c:pt idx="30">
                  <c:v>469.74603300000001</c:v>
                </c:pt>
                <c:pt idx="31">
                  <c:v>469.46986400000003</c:v>
                </c:pt>
                <c:pt idx="32">
                  <c:v>471.03939800000001</c:v>
                </c:pt>
                <c:pt idx="33">
                  <c:v>441.98608400000001</c:v>
                </c:pt>
                <c:pt idx="34">
                  <c:v>442.20298750000001</c:v>
                </c:pt>
                <c:pt idx="35">
                  <c:v>442.43771349999997</c:v>
                </c:pt>
                <c:pt idx="36">
                  <c:v>441.97190850000004</c:v>
                </c:pt>
                <c:pt idx="37">
                  <c:v>442.07562250000001</c:v>
                </c:pt>
                <c:pt idx="38">
                  <c:v>442.08592199999998</c:v>
                </c:pt>
                <c:pt idx="39">
                  <c:v>442.0873105</c:v>
                </c:pt>
                <c:pt idx="40">
                  <c:v>442.05365</c:v>
                </c:pt>
                <c:pt idx="41">
                  <c:v>351.24913000000004</c:v>
                </c:pt>
                <c:pt idx="42">
                  <c:v>351.23013300000002</c:v>
                </c:pt>
                <c:pt idx="43">
                  <c:v>351.25805649999995</c:v>
                </c:pt>
                <c:pt idx="44">
                  <c:v>351.98144500000001</c:v>
                </c:pt>
                <c:pt idx="45">
                  <c:v>350.80285649999996</c:v>
                </c:pt>
                <c:pt idx="46">
                  <c:v>350.73481750000002</c:v>
                </c:pt>
                <c:pt idx="47">
                  <c:v>351.27653499999997</c:v>
                </c:pt>
                <c:pt idx="48">
                  <c:v>351.22792100000004</c:v>
                </c:pt>
                <c:pt idx="49">
                  <c:v>350.98773200000005</c:v>
                </c:pt>
                <c:pt idx="50">
                  <c:v>336.94760150000002</c:v>
                </c:pt>
                <c:pt idx="51">
                  <c:v>337.50300600000003</c:v>
                </c:pt>
                <c:pt idx="52">
                  <c:v>337.40493750000002</c:v>
                </c:pt>
                <c:pt idx="53">
                  <c:v>336.91691600000001</c:v>
                </c:pt>
                <c:pt idx="54">
                  <c:v>336.8851775</c:v>
                </c:pt>
                <c:pt idx="55">
                  <c:v>337.17472850000001</c:v>
                </c:pt>
                <c:pt idx="56">
                  <c:v>337.20230100000003</c:v>
                </c:pt>
                <c:pt idx="57">
                  <c:v>336.98753399999998</c:v>
                </c:pt>
                <c:pt idx="58">
                  <c:v>337.03215</c:v>
                </c:pt>
                <c:pt idx="59">
                  <c:v>321.76962249999997</c:v>
                </c:pt>
                <c:pt idx="60">
                  <c:v>321.66201749999999</c:v>
                </c:pt>
                <c:pt idx="61">
                  <c:v>322.08898950000003</c:v>
                </c:pt>
                <c:pt idx="62">
                  <c:v>322.02578749999998</c:v>
                </c:pt>
                <c:pt idx="63">
                  <c:v>322.01544150000001</c:v>
                </c:pt>
                <c:pt idx="64">
                  <c:v>322.0032195</c:v>
                </c:pt>
                <c:pt idx="65">
                  <c:v>296.44729600000005</c:v>
                </c:pt>
                <c:pt idx="66">
                  <c:v>296.65209949999996</c:v>
                </c:pt>
                <c:pt idx="67">
                  <c:v>296.69833400000005</c:v>
                </c:pt>
                <c:pt idx="68">
                  <c:v>296.399292</c:v>
                </c:pt>
                <c:pt idx="69">
                  <c:v>296.45294200000001</c:v>
                </c:pt>
                <c:pt idx="70">
                  <c:v>296.33886699999999</c:v>
                </c:pt>
                <c:pt idx="71">
                  <c:v>296.47726449999999</c:v>
                </c:pt>
                <c:pt idx="72">
                  <c:v>296.19325300000003</c:v>
                </c:pt>
                <c:pt idx="73">
                  <c:v>296.21537750000005</c:v>
                </c:pt>
                <c:pt idx="74">
                  <c:v>292.6741485</c:v>
                </c:pt>
                <c:pt idx="75">
                  <c:v>292.82666</c:v>
                </c:pt>
                <c:pt idx="76">
                  <c:v>293.18229699999995</c:v>
                </c:pt>
                <c:pt idx="77">
                  <c:v>292.57649200000003</c:v>
                </c:pt>
                <c:pt idx="78">
                  <c:v>292.69911149999996</c:v>
                </c:pt>
                <c:pt idx="79">
                  <c:v>292.45231649999999</c:v>
                </c:pt>
              </c:numCache>
            </c:numRef>
          </c:xVal>
          <c:yVal>
            <c:numRef>
              <c:f>' 10 contours'!$G$2:$G$81</c:f>
              <c:numCache>
                <c:formatCode>General</c:formatCode>
                <c:ptCount val="80"/>
                <c:pt idx="0">
                  <c:v>-1.3445729969713081</c:v>
                </c:pt>
                <c:pt idx="1">
                  <c:v>-1.3445729969713081</c:v>
                </c:pt>
                <c:pt idx="2">
                  <c:v>-1.3445729969713081</c:v>
                </c:pt>
                <c:pt idx="3">
                  <c:v>-1.3445729969713081</c:v>
                </c:pt>
                <c:pt idx="4">
                  <c:v>-1.3445729969713081</c:v>
                </c:pt>
                <c:pt idx="5">
                  <c:v>-1.3445729969713081</c:v>
                </c:pt>
                <c:pt idx="6">
                  <c:v>-1.3445729969713081</c:v>
                </c:pt>
                <c:pt idx="7">
                  <c:v>-1.3445729969713081</c:v>
                </c:pt>
                <c:pt idx="8">
                  <c:v>-1.3445729969713081</c:v>
                </c:pt>
                <c:pt idx="9">
                  <c:v>-1.3445729969713081</c:v>
                </c:pt>
                <c:pt idx="10">
                  <c:v>-1.3445729969713081</c:v>
                </c:pt>
                <c:pt idx="11">
                  <c:v>-1.3445729969713081</c:v>
                </c:pt>
                <c:pt idx="12">
                  <c:v>-1.3445729969713081</c:v>
                </c:pt>
                <c:pt idx="13">
                  <c:v>-1.3445729969713081</c:v>
                </c:pt>
                <c:pt idx="14">
                  <c:v>-1.3445729969713081</c:v>
                </c:pt>
                <c:pt idx="15">
                  <c:v>-1.3445729969713081</c:v>
                </c:pt>
                <c:pt idx="16">
                  <c:v>-1.3445729969713081</c:v>
                </c:pt>
                <c:pt idx="17">
                  <c:v>-1.3445729969713081</c:v>
                </c:pt>
                <c:pt idx="18">
                  <c:v>-1.3445729969713081</c:v>
                </c:pt>
                <c:pt idx="19">
                  <c:v>-1.3445729969713081</c:v>
                </c:pt>
                <c:pt idx="20">
                  <c:v>-1.3445729969713081</c:v>
                </c:pt>
                <c:pt idx="21">
                  <c:v>-1.3445729969713081</c:v>
                </c:pt>
                <c:pt idx="22">
                  <c:v>-1.3445729969713081</c:v>
                </c:pt>
                <c:pt idx="23">
                  <c:v>-1.3445729969713081</c:v>
                </c:pt>
                <c:pt idx="24">
                  <c:v>-1.3445729969713081</c:v>
                </c:pt>
                <c:pt idx="25">
                  <c:v>-1.3445729969713081</c:v>
                </c:pt>
                <c:pt idx="26">
                  <c:v>-1.3445729969713081</c:v>
                </c:pt>
                <c:pt idx="27">
                  <c:v>-1.3445729969713081</c:v>
                </c:pt>
                <c:pt idx="28">
                  <c:v>-1.3445729969713081</c:v>
                </c:pt>
                <c:pt idx="29">
                  <c:v>-1.3445729969713081</c:v>
                </c:pt>
                <c:pt idx="30">
                  <c:v>-1.3445729969713081</c:v>
                </c:pt>
                <c:pt idx="31">
                  <c:v>-1.3445729969713081</c:v>
                </c:pt>
                <c:pt idx="32">
                  <c:v>-1.3445729969713081</c:v>
                </c:pt>
                <c:pt idx="33">
                  <c:v>-1.3445729969713081</c:v>
                </c:pt>
                <c:pt idx="34">
                  <c:v>-1.3445729969713081</c:v>
                </c:pt>
                <c:pt idx="35">
                  <c:v>-1.3445729969713081</c:v>
                </c:pt>
                <c:pt idx="36">
                  <c:v>-1.3445729969713081</c:v>
                </c:pt>
                <c:pt idx="37">
                  <c:v>-1.3445729969713081</c:v>
                </c:pt>
                <c:pt idx="38">
                  <c:v>-1.3445729969713081</c:v>
                </c:pt>
                <c:pt idx="39">
                  <c:v>-1.3445729969713081</c:v>
                </c:pt>
                <c:pt idx="40">
                  <c:v>-1.3445729969713081</c:v>
                </c:pt>
                <c:pt idx="41">
                  <c:v>-1.3445729969713081</c:v>
                </c:pt>
                <c:pt idx="42">
                  <c:v>-1.3445729969713081</c:v>
                </c:pt>
                <c:pt idx="43">
                  <c:v>-1.3445729969713081</c:v>
                </c:pt>
                <c:pt idx="44">
                  <c:v>-1.3445729969713081</c:v>
                </c:pt>
                <c:pt idx="45">
                  <c:v>-1.3445729969713081</c:v>
                </c:pt>
                <c:pt idx="46">
                  <c:v>-1.3445729969713081</c:v>
                </c:pt>
                <c:pt idx="47">
                  <c:v>-1.3445729969713081</c:v>
                </c:pt>
                <c:pt idx="48">
                  <c:v>-1.3445729969713081</c:v>
                </c:pt>
                <c:pt idx="49">
                  <c:v>-1.3445729969713081</c:v>
                </c:pt>
                <c:pt idx="50">
                  <c:v>-1.3445729969713081</c:v>
                </c:pt>
                <c:pt idx="51">
                  <c:v>-1.3445729969713081</c:v>
                </c:pt>
                <c:pt idx="52">
                  <c:v>-1.3445729969713081</c:v>
                </c:pt>
                <c:pt idx="53">
                  <c:v>-1.3445729969713081</c:v>
                </c:pt>
                <c:pt idx="54">
                  <c:v>-1.3445729969713081</c:v>
                </c:pt>
                <c:pt idx="55">
                  <c:v>-1.3445729969713081</c:v>
                </c:pt>
                <c:pt idx="56">
                  <c:v>-1.3445729969713081</c:v>
                </c:pt>
                <c:pt idx="57">
                  <c:v>-1.3445729969713081</c:v>
                </c:pt>
                <c:pt idx="58">
                  <c:v>-1.3445729969713081</c:v>
                </c:pt>
                <c:pt idx="59">
                  <c:v>-1.3445729969713081</c:v>
                </c:pt>
                <c:pt idx="60">
                  <c:v>-1.3445729969713081</c:v>
                </c:pt>
                <c:pt idx="61">
                  <c:v>-1.3445729969713081</c:v>
                </c:pt>
                <c:pt idx="62">
                  <c:v>-1.3445729969713081</c:v>
                </c:pt>
                <c:pt idx="63">
                  <c:v>-1.3445729969713081</c:v>
                </c:pt>
                <c:pt idx="64">
                  <c:v>-1.3445729969713081</c:v>
                </c:pt>
                <c:pt idx="65">
                  <c:v>-1.3445729969713081</c:v>
                </c:pt>
                <c:pt idx="66">
                  <c:v>-1.3445729969713081</c:v>
                </c:pt>
                <c:pt idx="67">
                  <c:v>-1.3445729969713081</c:v>
                </c:pt>
                <c:pt idx="68">
                  <c:v>-1.3445729969713081</c:v>
                </c:pt>
                <c:pt idx="69">
                  <c:v>-1.3445729969713081</c:v>
                </c:pt>
                <c:pt idx="70">
                  <c:v>-1.3445729969713081</c:v>
                </c:pt>
                <c:pt idx="71">
                  <c:v>-1.3445729969713081</c:v>
                </c:pt>
                <c:pt idx="72">
                  <c:v>-1.3445729969713081</c:v>
                </c:pt>
                <c:pt idx="73">
                  <c:v>-1.3445729969713081</c:v>
                </c:pt>
                <c:pt idx="74">
                  <c:v>-1.3445729969713081</c:v>
                </c:pt>
                <c:pt idx="75">
                  <c:v>-1.3445729969713081</c:v>
                </c:pt>
                <c:pt idx="76">
                  <c:v>-1.3445729969713081</c:v>
                </c:pt>
                <c:pt idx="77">
                  <c:v>-1.3445729969713081</c:v>
                </c:pt>
                <c:pt idx="78">
                  <c:v>-1.3445729969713081</c:v>
                </c:pt>
                <c:pt idx="79">
                  <c:v>-1.3445729969713081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contours'!$F$2:$F$81</c:f>
              <c:numCache>
                <c:formatCode>General</c:formatCode>
                <c:ptCount val="80"/>
                <c:pt idx="0">
                  <c:v>380.75947550000001</c:v>
                </c:pt>
                <c:pt idx="1">
                  <c:v>380.73548849999997</c:v>
                </c:pt>
                <c:pt idx="2">
                  <c:v>380.70068349999997</c:v>
                </c:pt>
                <c:pt idx="3">
                  <c:v>382.25427249999996</c:v>
                </c:pt>
                <c:pt idx="4">
                  <c:v>381.84741199999996</c:v>
                </c:pt>
                <c:pt idx="5">
                  <c:v>381.66317750000002</c:v>
                </c:pt>
                <c:pt idx="6">
                  <c:v>380.88102750000002</c:v>
                </c:pt>
                <c:pt idx="7">
                  <c:v>382.71536249999997</c:v>
                </c:pt>
                <c:pt idx="8">
                  <c:v>382.1774595</c:v>
                </c:pt>
                <c:pt idx="9">
                  <c:v>372.42627000000005</c:v>
                </c:pt>
                <c:pt idx="10">
                  <c:v>371.76814250000001</c:v>
                </c:pt>
                <c:pt idx="11">
                  <c:v>374.26090999999997</c:v>
                </c:pt>
                <c:pt idx="12">
                  <c:v>374.23776250000003</c:v>
                </c:pt>
                <c:pt idx="13">
                  <c:v>373.85063149999996</c:v>
                </c:pt>
                <c:pt idx="14">
                  <c:v>373.75512700000002</c:v>
                </c:pt>
                <c:pt idx="15">
                  <c:v>373.73313900000005</c:v>
                </c:pt>
                <c:pt idx="16">
                  <c:v>374.19070449999998</c:v>
                </c:pt>
                <c:pt idx="17">
                  <c:v>341.39546200000001</c:v>
                </c:pt>
                <c:pt idx="18">
                  <c:v>342.17181400000004</c:v>
                </c:pt>
                <c:pt idx="19">
                  <c:v>341.37986749999999</c:v>
                </c:pt>
                <c:pt idx="20">
                  <c:v>341.04853800000001</c:v>
                </c:pt>
                <c:pt idx="21">
                  <c:v>340.65721100000002</c:v>
                </c:pt>
                <c:pt idx="22">
                  <c:v>341.1917115</c:v>
                </c:pt>
                <c:pt idx="23">
                  <c:v>341.66154500000005</c:v>
                </c:pt>
                <c:pt idx="24">
                  <c:v>341.37446599999998</c:v>
                </c:pt>
                <c:pt idx="25">
                  <c:v>470.81797800000004</c:v>
                </c:pt>
                <c:pt idx="26">
                  <c:v>470.69194000000005</c:v>
                </c:pt>
                <c:pt idx="27">
                  <c:v>470.29812649999997</c:v>
                </c:pt>
                <c:pt idx="28">
                  <c:v>470.55906700000003</c:v>
                </c:pt>
                <c:pt idx="29">
                  <c:v>470.79997249999997</c:v>
                </c:pt>
                <c:pt idx="30">
                  <c:v>469.74603300000001</c:v>
                </c:pt>
                <c:pt idx="31">
                  <c:v>469.46986400000003</c:v>
                </c:pt>
                <c:pt idx="32">
                  <c:v>471.03939800000001</c:v>
                </c:pt>
                <c:pt idx="33">
                  <c:v>441.98608400000001</c:v>
                </c:pt>
                <c:pt idx="34">
                  <c:v>442.20298750000001</c:v>
                </c:pt>
                <c:pt idx="35">
                  <c:v>442.43771349999997</c:v>
                </c:pt>
                <c:pt idx="36">
                  <c:v>441.97190850000004</c:v>
                </c:pt>
                <c:pt idx="37">
                  <c:v>442.07562250000001</c:v>
                </c:pt>
                <c:pt idx="38">
                  <c:v>442.08592199999998</c:v>
                </c:pt>
                <c:pt idx="39">
                  <c:v>442.0873105</c:v>
                </c:pt>
                <c:pt idx="40">
                  <c:v>442.05365</c:v>
                </c:pt>
                <c:pt idx="41">
                  <c:v>351.24913000000004</c:v>
                </c:pt>
                <c:pt idx="42">
                  <c:v>351.23013300000002</c:v>
                </c:pt>
                <c:pt idx="43">
                  <c:v>351.25805649999995</c:v>
                </c:pt>
                <c:pt idx="44">
                  <c:v>351.98144500000001</c:v>
                </c:pt>
                <c:pt idx="45">
                  <c:v>350.80285649999996</c:v>
                </c:pt>
                <c:pt idx="46">
                  <c:v>350.73481750000002</c:v>
                </c:pt>
                <c:pt idx="47">
                  <c:v>351.27653499999997</c:v>
                </c:pt>
                <c:pt idx="48">
                  <c:v>351.22792100000004</c:v>
                </c:pt>
                <c:pt idx="49">
                  <c:v>350.98773200000005</c:v>
                </c:pt>
                <c:pt idx="50">
                  <c:v>336.94760150000002</c:v>
                </c:pt>
                <c:pt idx="51">
                  <c:v>337.50300600000003</c:v>
                </c:pt>
                <c:pt idx="52">
                  <c:v>337.40493750000002</c:v>
                </c:pt>
                <c:pt idx="53">
                  <c:v>336.91691600000001</c:v>
                </c:pt>
                <c:pt idx="54">
                  <c:v>336.8851775</c:v>
                </c:pt>
                <c:pt idx="55">
                  <c:v>337.17472850000001</c:v>
                </c:pt>
                <c:pt idx="56">
                  <c:v>337.20230100000003</c:v>
                </c:pt>
                <c:pt idx="57">
                  <c:v>336.98753399999998</c:v>
                </c:pt>
                <c:pt idx="58">
                  <c:v>337.03215</c:v>
                </c:pt>
                <c:pt idx="59">
                  <c:v>321.76962249999997</c:v>
                </c:pt>
                <c:pt idx="60">
                  <c:v>321.66201749999999</c:v>
                </c:pt>
                <c:pt idx="61">
                  <c:v>322.08898950000003</c:v>
                </c:pt>
                <c:pt idx="62">
                  <c:v>322.02578749999998</c:v>
                </c:pt>
                <c:pt idx="63">
                  <c:v>322.01544150000001</c:v>
                </c:pt>
                <c:pt idx="64">
                  <c:v>322.0032195</c:v>
                </c:pt>
                <c:pt idx="65">
                  <c:v>296.44729600000005</c:v>
                </c:pt>
                <c:pt idx="66">
                  <c:v>296.65209949999996</c:v>
                </c:pt>
                <c:pt idx="67">
                  <c:v>296.69833400000005</c:v>
                </c:pt>
                <c:pt idx="68">
                  <c:v>296.399292</c:v>
                </c:pt>
                <c:pt idx="69">
                  <c:v>296.45294200000001</c:v>
                </c:pt>
                <c:pt idx="70">
                  <c:v>296.33886699999999</c:v>
                </c:pt>
                <c:pt idx="71">
                  <c:v>296.47726449999999</c:v>
                </c:pt>
                <c:pt idx="72">
                  <c:v>296.19325300000003</c:v>
                </c:pt>
                <c:pt idx="73">
                  <c:v>296.21537750000005</c:v>
                </c:pt>
                <c:pt idx="74">
                  <c:v>292.6741485</c:v>
                </c:pt>
                <c:pt idx="75">
                  <c:v>292.82666</c:v>
                </c:pt>
                <c:pt idx="76">
                  <c:v>293.18229699999995</c:v>
                </c:pt>
                <c:pt idx="77">
                  <c:v>292.57649200000003</c:v>
                </c:pt>
                <c:pt idx="78">
                  <c:v>292.69911149999996</c:v>
                </c:pt>
                <c:pt idx="79">
                  <c:v>292.45231649999999</c:v>
                </c:pt>
              </c:numCache>
            </c:numRef>
          </c:xVal>
          <c:yVal>
            <c:numRef>
              <c:f>' 10 contours'!$H$2:$H$81</c:f>
              <c:numCache>
                <c:formatCode>General</c:formatCode>
                <c:ptCount val="80"/>
                <c:pt idx="0">
                  <c:v>4.1058697969713052</c:v>
                </c:pt>
                <c:pt idx="1">
                  <c:v>4.1058697969713052</c:v>
                </c:pt>
                <c:pt idx="2">
                  <c:v>4.1058697969713052</c:v>
                </c:pt>
                <c:pt idx="3">
                  <c:v>4.1058697969713052</c:v>
                </c:pt>
                <c:pt idx="4">
                  <c:v>4.1058697969713052</c:v>
                </c:pt>
                <c:pt idx="5">
                  <c:v>4.1058697969713052</c:v>
                </c:pt>
                <c:pt idx="6">
                  <c:v>4.1058697969713052</c:v>
                </c:pt>
                <c:pt idx="7">
                  <c:v>4.1058697969713052</c:v>
                </c:pt>
                <c:pt idx="8">
                  <c:v>4.1058697969713052</c:v>
                </c:pt>
                <c:pt idx="9">
                  <c:v>4.1058697969713052</c:v>
                </c:pt>
                <c:pt idx="10">
                  <c:v>4.1058697969713052</c:v>
                </c:pt>
                <c:pt idx="11">
                  <c:v>4.1058697969713052</c:v>
                </c:pt>
                <c:pt idx="12">
                  <c:v>4.1058697969713052</c:v>
                </c:pt>
                <c:pt idx="13">
                  <c:v>4.1058697969713052</c:v>
                </c:pt>
                <c:pt idx="14">
                  <c:v>4.1058697969713052</c:v>
                </c:pt>
                <c:pt idx="15">
                  <c:v>4.1058697969713052</c:v>
                </c:pt>
                <c:pt idx="16">
                  <c:v>4.1058697969713052</c:v>
                </c:pt>
                <c:pt idx="17">
                  <c:v>4.1058697969713052</c:v>
                </c:pt>
                <c:pt idx="18">
                  <c:v>4.1058697969713052</c:v>
                </c:pt>
                <c:pt idx="19">
                  <c:v>4.1058697969713052</c:v>
                </c:pt>
                <c:pt idx="20">
                  <c:v>4.1058697969713052</c:v>
                </c:pt>
                <c:pt idx="21">
                  <c:v>4.1058697969713052</c:v>
                </c:pt>
                <c:pt idx="22">
                  <c:v>4.1058697969713052</c:v>
                </c:pt>
                <c:pt idx="23">
                  <c:v>4.1058697969713052</c:v>
                </c:pt>
                <c:pt idx="24">
                  <c:v>4.1058697969713052</c:v>
                </c:pt>
                <c:pt idx="25">
                  <c:v>4.1058697969713052</c:v>
                </c:pt>
                <c:pt idx="26">
                  <c:v>4.1058697969713052</c:v>
                </c:pt>
                <c:pt idx="27">
                  <c:v>4.1058697969713052</c:v>
                </c:pt>
                <c:pt idx="28">
                  <c:v>4.1058697969713052</c:v>
                </c:pt>
                <c:pt idx="29">
                  <c:v>4.1058697969713052</c:v>
                </c:pt>
                <c:pt idx="30">
                  <c:v>4.1058697969713052</c:v>
                </c:pt>
                <c:pt idx="31">
                  <c:v>4.1058697969713052</c:v>
                </c:pt>
                <c:pt idx="32">
                  <c:v>4.1058697969713052</c:v>
                </c:pt>
                <c:pt idx="33">
                  <c:v>4.1058697969713052</c:v>
                </c:pt>
                <c:pt idx="34">
                  <c:v>4.1058697969713052</c:v>
                </c:pt>
                <c:pt idx="35">
                  <c:v>4.1058697969713052</c:v>
                </c:pt>
                <c:pt idx="36">
                  <c:v>4.1058697969713052</c:v>
                </c:pt>
                <c:pt idx="37">
                  <c:v>4.1058697969713052</c:v>
                </c:pt>
                <c:pt idx="38">
                  <c:v>4.1058697969713052</c:v>
                </c:pt>
                <c:pt idx="39">
                  <c:v>4.1058697969713052</c:v>
                </c:pt>
                <c:pt idx="40">
                  <c:v>4.1058697969713052</c:v>
                </c:pt>
                <c:pt idx="41">
                  <c:v>4.1058697969713052</c:v>
                </c:pt>
                <c:pt idx="42">
                  <c:v>4.1058697969713052</c:v>
                </c:pt>
                <c:pt idx="43">
                  <c:v>4.1058697969713052</c:v>
                </c:pt>
                <c:pt idx="44">
                  <c:v>4.1058697969713052</c:v>
                </c:pt>
                <c:pt idx="45">
                  <c:v>4.1058697969713052</c:v>
                </c:pt>
                <c:pt idx="46">
                  <c:v>4.1058697969713052</c:v>
                </c:pt>
                <c:pt idx="47">
                  <c:v>4.1058697969713052</c:v>
                </c:pt>
                <c:pt idx="48">
                  <c:v>4.1058697969713052</c:v>
                </c:pt>
                <c:pt idx="49">
                  <c:v>4.1058697969713052</c:v>
                </c:pt>
                <c:pt idx="50">
                  <c:v>4.1058697969713052</c:v>
                </c:pt>
                <c:pt idx="51">
                  <c:v>4.1058697969713052</c:v>
                </c:pt>
                <c:pt idx="52">
                  <c:v>4.1058697969713052</c:v>
                </c:pt>
                <c:pt idx="53">
                  <c:v>4.1058697969713052</c:v>
                </c:pt>
                <c:pt idx="54">
                  <c:v>4.1058697969713052</c:v>
                </c:pt>
                <c:pt idx="55">
                  <c:v>4.1058697969713052</c:v>
                </c:pt>
                <c:pt idx="56">
                  <c:v>4.1058697969713052</c:v>
                </c:pt>
                <c:pt idx="57">
                  <c:v>4.1058697969713052</c:v>
                </c:pt>
                <c:pt idx="58">
                  <c:v>4.1058697969713052</c:v>
                </c:pt>
                <c:pt idx="59">
                  <c:v>4.1058697969713052</c:v>
                </c:pt>
                <c:pt idx="60">
                  <c:v>4.1058697969713052</c:v>
                </c:pt>
                <c:pt idx="61">
                  <c:v>4.1058697969713052</c:v>
                </c:pt>
                <c:pt idx="62">
                  <c:v>4.1058697969713052</c:v>
                </c:pt>
                <c:pt idx="63">
                  <c:v>4.1058697969713052</c:v>
                </c:pt>
                <c:pt idx="64">
                  <c:v>4.1058697969713052</c:v>
                </c:pt>
                <c:pt idx="65">
                  <c:v>4.1058697969713052</c:v>
                </c:pt>
                <c:pt idx="66">
                  <c:v>4.1058697969713052</c:v>
                </c:pt>
                <c:pt idx="67">
                  <c:v>4.1058697969713052</c:v>
                </c:pt>
                <c:pt idx="68">
                  <c:v>4.1058697969713052</c:v>
                </c:pt>
                <c:pt idx="69">
                  <c:v>4.1058697969713052</c:v>
                </c:pt>
                <c:pt idx="70">
                  <c:v>4.1058697969713052</c:v>
                </c:pt>
                <c:pt idx="71">
                  <c:v>4.1058697969713052</c:v>
                </c:pt>
                <c:pt idx="72">
                  <c:v>4.1058697969713052</c:v>
                </c:pt>
                <c:pt idx="73">
                  <c:v>4.1058697969713052</c:v>
                </c:pt>
                <c:pt idx="74">
                  <c:v>4.1058697969713052</c:v>
                </c:pt>
                <c:pt idx="75">
                  <c:v>4.1058697969713052</c:v>
                </c:pt>
                <c:pt idx="76">
                  <c:v>4.1058697969713052</c:v>
                </c:pt>
                <c:pt idx="77">
                  <c:v>4.1058697969713052</c:v>
                </c:pt>
                <c:pt idx="78">
                  <c:v>4.1058697969713052</c:v>
                </c:pt>
                <c:pt idx="79">
                  <c:v>4.1058697969713052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contours'!$F$2:$F$81</c:f>
              <c:numCache>
                <c:formatCode>General</c:formatCode>
                <c:ptCount val="80"/>
                <c:pt idx="0">
                  <c:v>380.75947550000001</c:v>
                </c:pt>
                <c:pt idx="1">
                  <c:v>380.73548849999997</c:v>
                </c:pt>
                <c:pt idx="2">
                  <c:v>380.70068349999997</c:v>
                </c:pt>
                <c:pt idx="3">
                  <c:v>382.25427249999996</c:v>
                </c:pt>
                <c:pt idx="4">
                  <c:v>381.84741199999996</c:v>
                </c:pt>
                <c:pt idx="5">
                  <c:v>381.66317750000002</c:v>
                </c:pt>
                <c:pt idx="6">
                  <c:v>380.88102750000002</c:v>
                </c:pt>
                <c:pt idx="7">
                  <c:v>382.71536249999997</c:v>
                </c:pt>
                <c:pt idx="8">
                  <c:v>382.1774595</c:v>
                </c:pt>
                <c:pt idx="9">
                  <c:v>372.42627000000005</c:v>
                </c:pt>
                <c:pt idx="10">
                  <c:v>371.76814250000001</c:v>
                </c:pt>
                <c:pt idx="11">
                  <c:v>374.26090999999997</c:v>
                </c:pt>
                <c:pt idx="12">
                  <c:v>374.23776250000003</c:v>
                </c:pt>
                <c:pt idx="13">
                  <c:v>373.85063149999996</c:v>
                </c:pt>
                <c:pt idx="14">
                  <c:v>373.75512700000002</c:v>
                </c:pt>
                <c:pt idx="15">
                  <c:v>373.73313900000005</c:v>
                </c:pt>
                <c:pt idx="16">
                  <c:v>374.19070449999998</c:v>
                </c:pt>
                <c:pt idx="17">
                  <c:v>341.39546200000001</c:v>
                </c:pt>
                <c:pt idx="18">
                  <c:v>342.17181400000004</c:v>
                </c:pt>
                <c:pt idx="19">
                  <c:v>341.37986749999999</c:v>
                </c:pt>
                <c:pt idx="20">
                  <c:v>341.04853800000001</c:v>
                </c:pt>
                <c:pt idx="21">
                  <c:v>340.65721100000002</c:v>
                </c:pt>
                <c:pt idx="22">
                  <c:v>341.1917115</c:v>
                </c:pt>
                <c:pt idx="23">
                  <c:v>341.66154500000005</c:v>
                </c:pt>
                <c:pt idx="24">
                  <c:v>341.37446599999998</c:v>
                </c:pt>
                <c:pt idx="25">
                  <c:v>470.81797800000004</c:v>
                </c:pt>
                <c:pt idx="26">
                  <c:v>470.69194000000005</c:v>
                </c:pt>
                <c:pt idx="27">
                  <c:v>470.29812649999997</c:v>
                </c:pt>
                <c:pt idx="28">
                  <c:v>470.55906700000003</c:v>
                </c:pt>
                <c:pt idx="29">
                  <c:v>470.79997249999997</c:v>
                </c:pt>
                <c:pt idx="30">
                  <c:v>469.74603300000001</c:v>
                </c:pt>
                <c:pt idx="31">
                  <c:v>469.46986400000003</c:v>
                </c:pt>
                <c:pt idx="32">
                  <c:v>471.03939800000001</c:v>
                </c:pt>
                <c:pt idx="33">
                  <c:v>441.98608400000001</c:v>
                </c:pt>
                <c:pt idx="34">
                  <c:v>442.20298750000001</c:v>
                </c:pt>
                <c:pt idx="35">
                  <c:v>442.43771349999997</c:v>
                </c:pt>
                <c:pt idx="36">
                  <c:v>441.97190850000004</c:v>
                </c:pt>
                <c:pt idx="37">
                  <c:v>442.07562250000001</c:v>
                </c:pt>
                <c:pt idx="38">
                  <c:v>442.08592199999998</c:v>
                </c:pt>
                <c:pt idx="39">
                  <c:v>442.0873105</c:v>
                </c:pt>
                <c:pt idx="40">
                  <c:v>442.05365</c:v>
                </c:pt>
                <c:pt idx="41">
                  <c:v>351.24913000000004</c:v>
                </c:pt>
                <c:pt idx="42">
                  <c:v>351.23013300000002</c:v>
                </c:pt>
                <c:pt idx="43">
                  <c:v>351.25805649999995</c:v>
                </c:pt>
                <c:pt idx="44">
                  <c:v>351.98144500000001</c:v>
                </c:pt>
                <c:pt idx="45">
                  <c:v>350.80285649999996</c:v>
                </c:pt>
                <c:pt idx="46">
                  <c:v>350.73481750000002</c:v>
                </c:pt>
                <c:pt idx="47">
                  <c:v>351.27653499999997</c:v>
                </c:pt>
                <c:pt idx="48">
                  <c:v>351.22792100000004</c:v>
                </c:pt>
                <c:pt idx="49">
                  <c:v>350.98773200000005</c:v>
                </c:pt>
                <c:pt idx="50">
                  <c:v>336.94760150000002</c:v>
                </c:pt>
                <c:pt idx="51">
                  <c:v>337.50300600000003</c:v>
                </c:pt>
                <c:pt idx="52">
                  <c:v>337.40493750000002</c:v>
                </c:pt>
                <c:pt idx="53">
                  <c:v>336.91691600000001</c:v>
                </c:pt>
                <c:pt idx="54">
                  <c:v>336.8851775</c:v>
                </c:pt>
                <c:pt idx="55">
                  <c:v>337.17472850000001</c:v>
                </c:pt>
                <c:pt idx="56">
                  <c:v>337.20230100000003</c:v>
                </c:pt>
                <c:pt idx="57">
                  <c:v>336.98753399999998</c:v>
                </c:pt>
                <c:pt idx="58">
                  <c:v>337.03215</c:v>
                </c:pt>
                <c:pt idx="59">
                  <c:v>321.76962249999997</c:v>
                </c:pt>
                <c:pt idx="60">
                  <c:v>321.66201749999999</c:v>
                </c:pt>
                <c:pt idx="61">
                  <c:v>322.08898950000003</c:v>
                </c:pt>
                <c:pt idx="62">
                  <c:v>322.02578749999998</c:v>
                </c:pt>
                <c:pt idx="63">
                  <c:v>322.01544150000001</c:v>
                </c:pt>
                <c:pt idx="64">
                  <c:v>322.0032195</c:v>
                </c:pt>
                <c:pt idx="65">
                  <c:v>296.44729600000005</c:v>
                </c:pt>
                <c:pt idx="66">
                  <c:v>296.65209949999996</c:v>
                </c:pt>
                <c:pt idx="67">
                  <c:v>296.69833400000005</c:v>
                </c:pt>
                <c:pt idx="68">
                  <c:v>296.399292</c:v>
                </c:pt>
                <c:pt idx="69">
                  <c:v>296.45294200000001</c:v>
                </c:pt>
                <c:pt idx="70">
                  <c:v>296.33886699999999</c:v>
                </c:pt>
                <c:pt idx="71">
                  <c:v>296.47726449999999</c:v>
                </c:pt>
                <c:pt idx="72">
                  <c:v>296.19325300000003</c:v>
                </c:pt>
                <c:pt idx="73">
                  <c:v>296.21537750000005</c:v>
                </c:pt>
                <c:pt idx="74">
                  <c:v>292.6741485</c:v>
                </c:pt>
                <c:pt idx="75">
                  <c:v>292.82666</c:v>
                </c:pt>
                <c:pt idx="76">
                  <c:v>293.18229699999995</c:v>
                </c:pt>
                <c:pt idx="77">
                  <c:v>292.57649200000003</c:v>
                </c:pt>
                <c:pt idx="78">
                  <c:v>292.69911149999996</c:v>
                </c:pt>
                <c:pt idx="79">
                  <c:v>292.45231649999999</c:v>
                </c:pt>
              </c:numCache>
            </c:numRef>
          </c:xVal>
          <c:yVal>
            <c:numRef>
              <c:f>' 10 contours'!$I$2:$I$81</c:f>
              <c:numCache>
                <c:formatCode>General</c:formatCode>
                <c:ptCount val="80"/>
                <c:pt idx="0">
                  <c:v>1.3806483999999983</c:v>
                </c:pt>
                <c:pt idx="1">
                  <c:v>1.3806483999999983</c:v>
                </c:pt>
                <c:pt idx="2">
                  <c:v>1.3806483999999983</c:v>
                </c:pt>
                <c:pt idx="3">
                  <c:v>1.3806483999999983</c:v>
                </c:pt>
                <c:pt idx="4">
                  <c:v>1.3806483999999983</c:v>
                </c:pt>
                <c:pt idx="5">
                  <c:v>1.3806483999999983</c:v>
                </c:pt>
                <c:pt idx="6">
                  <c:v>1.3806483999999983</c:v>
                </c:pt>
                <c:pt idx="7">
                  <c:v>1.3806483999999983</c:v>
                </c:pt>
                <c:pt idx="8">
                  <c:v>1.3806483999999983</c:v>
                </c:pt>
                <c:pt idx="9">
                  <c:v>1.3806483999999983</c:v>
                </c:pt>
                <c:pt idx="10">
                  <c:v>1.3806483999999983</c:v>
                </c:pt>
                <c:pt idx="11">
                  <c:v>1.3806483999999983</c:v>
                </c:pt>
                <c:pt idx="12">
                  <c:v>1.3806483999999983</c:v>
                </c:pt>
                <c:pt idx="13">
                  <c:v>1.3806483999999983</c:v>
                </c:pt>
                <c:pt idx="14">
                  <c:v>1.3806483999999983</c:v>
                </c:pt>
                <c:pt idx="15">
                  <c:v>1.3806483999999983</c:v>
                </c:pt>
                <c:pt idx="16">
                  <c:v>1.3806483999999983</c:v>
                </c:pt>
                <c:pt idx="17">
                  <c:v>1.3806483999999983</c:v>
                </c:pt>
                <c:pt idx="18">
                  <c:v>1.3806483999999983</c:v>
                </c:pt>
                <c:pt idx="19">
                  <c:v>1.3806483999999983</c:v>
                </c:pt>
                <c:pt idx="20">
                  <c:v>1.3806483999999983</c:v>
                </c:pt>
                <c:pt idx="21">
                  <c:v>1.3806483999999983</c:v>
                </c:pt>
                <c:pt idx="22">
                  <c:v>1.3806483999999983</c:v>
                </c:pt>
                <c:pt idx="23">
                  <c:v>1.3806483999999983</c:v>
                </c:pt>
                <c:pt idx="24">
                  <c:v>1.3806483999999983</c:v>
                </c:pt>
                <c:pt idx="25">
                  <c:v>1.3806483999999983</c:v>
                </c:pt>
                <c:pt idx="26">
                  <c:v>1.3806483999999983</c:v>
                </c:pt>
                <c:pt idx="27">
                  <c:v>1.3806483999999983</c:v>
                </c:pt>
                <c:pt idx="28">
                  <c:v>1.3806483999999983</c:v>
                </c:pt>
                <c:pt idx="29">
                  <c:v>1.3806483999999983</c:v>
                </c:pt>
                <c:pt idx="30">
                  <c:v>1.3806483999999983</c:v>
                </c:pt>
                <c:pt idx="31">
                  <c:v>1.3806483999999983</c:v>
                </c:pt>
                <c:pt idx="32">
                  <c:v>1.3806483999999983</c:v>
                </c:pt>
                <c:pt idx="33">
                  <c:v>1.3806483999999983</c:v>
                </c:pt>
                <c:pt idx="34">
                  <c:v>1.3806483999999983</c:v>
                </c:pt>
                <c:pt idx="35">
                  <c:v>1.3806483999999983</c:v>
                </c:pt>
                <c:pt idx="36">
                  <c:v>1.3806483999999983</c:v>
                </c:pt>
                <c:pt idx="37">
                  <c:v>1.3806483999999983</c:v>
                </c:pt>
                <c:pt idx="38">
                  <c:v>1.3806483999999983</c:v>
                </c:pt>
                <c:pt idx="39">
                  <c:v>1.3806483999999983</c:v>
                </c:pt>
                <c:pt idx="40">
                  <c:v>1.3806483999999983</c:v>
                </c:pt>
                <c:pt idx="41">
                  <c:v>1.3806483999999983</c:v>
                </c:pt>
                <c:pt idx="42">
                  <c:v>1.3806483999999983</c:v>
                </c:pt>
                <c:pt idx="43">
                  <c:v>1.3806483999999983</c:v>
                </c:pt>
                <c:pt idx="44">
                  <c:v>1.3806483999999983</c:v>
                </c:pt>
                <c:pt idx="45">
                  <c:v>1.3806483999999983</c:v>
                </c:pt>
                <c:pt idx="46">
                  <c:v>1.3806483999999983</c:v>
                </c:pt>
                <c:pt idx="47">
                  <c:v>1.3806483999999983</c:v>
                </c:pt>
                <c:pt idx="48">
                  <c:v>1.3806483999999983</c:v>
                </c:pt>
                <c:pt idx="49">
                  <c:v>1.3806483999999983</c:v>
                </c:pt>
                <c:pt idx="50">
                  <c:v>1.3806483999999983</c:v>
                </c:pt>
                <c:pt idx="51">
                  <c:v>1.3806483999999983</c:v>
                </c:pt>
                <c:pt idx="52">
                  <c:v>1.3806483999999983</c:v>
                </c:pt>
                <c:pt idx="53">
                  <c:v>1.3806483999999983</c:v>
                </c:pt>
                <c:pt idx="54">
                  <c:v>1.3806483999999983</c:v>
                </c:pt>
                <c:pt idx="55">
                  <c:v>1.3806483999999983</c:v>
                </c:pt>
                <c:pt idx="56">
                  <c:v>1.3806483999999983</c:v>
                </c:pt>
                <c:pt idx="57">
                  <c:v>1.3806483999999983</c:v>
                </c:pt>
                <c:pt idx="58">
                  <c:v>1.3806483999999983</c:v>
                </c:pt>
                <c:pt idx="59">
                  <c:v>1.3806483999999983</c:v>
                </c:pt>
                <c:pt idx="60">
                  <c:v>1.3806483999999983</c:v>
                </c:pt>
                <c:pt idx="61">
                  <c:v>1.3806483999999983</c:v>
                </c:pt>
                <c:pt idx="62">
                  <c:v>1.3806483999999983</c:v>
                </c:pt>
                <c:pt idx="63">
                  <c:v>1.3806483999999983</c:v>
                </c:pt>
                <c:pt idx="64">
                  <c:v>1.3806483999999983</c:v>
                </c:pt>
                <c:pt idx="65">
                  <c:v>1.3806483999999983</c:v>
                </c:pt>
                <c:pt idx="66">
                  <c:v>1.3806483999999983</c:v>
                </c:pt>
                <c:pt idx="67">
                  <c:v>1.3806483999999983</c:v>
                </c:pt>
                <c:pt idx="68">
                  <c:v>1.3806483999999983</c:v>
                </c:pt>
                <c:pt idx="69">
                  <c:v>1.3806483999999983</c:v>
                </c:pt>
                <c:pt idx="70">
                  <c:v>1.3806483999999983</c:v>
                </c:pt>
                <c:pt idx="71">
                  <c:v>1.3806483999999983</c:v>
                </c:pt>
                <c:pt idx="72">
                  <c:v>1.3806483999999983</c:v>
                </c:pt>
                <c:pt idx="73">
                  <c:v>1.3806483999999983</c:v>
                </c:pt>
                <c:pt idx="74">
                  <c:v>1.3806483999999983</c:v>
                </c:pt>
                <c:pt idx="75">
                  <c:v>1.3806483999999983</c:v>
                </c:pt>
                <c:pt idx="76">
                  <c:v>1.3806483999999983</c:v>
                </c:pt>
                <c:pt idx="77">
                  <c:v>1.3806483999999983</c:v>
                </c:pt>
                <c:pt idx="78">
                  <c:v>1.3806483999999983</c:v>
                </c:pt>
                <c:pt idx="79">
                  <c:v>1.3806483999999983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81960"/>
        <c:axId val="541820024"/>
      </c:scatterChart>
      <c:valAx>
        <c:axId val="590081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41820024"/>
        <c:crosses val="autoZero"/>
        <c:crossBetween val="midCat"/>
      </c:valAx>
      <c:valAx>
        <c:axId val="54182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90081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820808"/>
        <c:axId val="541821200"/>
      </c:barChart>
      <c:catAx>
        <c:axId val="541820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21200"/>
        <c:crosses val="autoZero"/>
        <c:auto val="1"/>
        <c:lblAlgn val="ctr"/>
        <c:lblOffset val="100"/>
        <c:noMultiLvlLbl val="0"/>
      </c:catAx>
      <c:valAx>
        <c:axId val="54182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82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abSelected="1" zoomScale="70" zoomScaleNormal="70" workbookViewId="0">
      <pane ySplit="4815" topLeftCell="A71"/>
      <selection activeCell="E9" sqref="E9"/>
      <selection pane="bottomLeft" activeCell="E84" sqref="E8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11434.179688</v>
      </c>
      <c r="D2" s="5">
        <v>11542.825194999999</v>
      </c>
      <c r="E2" s="5">
        <f t="shared" ref="E2:E8" si="0">D2-C2</f>
        <v>108.64550699999927</v>
      </c>
      <c r="F2">
        <f t="shared" ref="F2:F8" si="1">AVERAGE(C2,D2)</f>
        <v>11488.502441500001</v>
      </c>
      <c r="G2">
        <f>$G$78</f>
        <v>74.035856886907681</v>
      </c>
      <c r="H2">
        <f>$G$79</f>
        <v>186.22576677975891</v>
      </c>
      <c r="I2">
        <f>$E$74</f>
        <v>130.1308118333333</v>
      </c>
      <c r="J2">
        <f t="shared" ref="J2:J8" si="2">(E2/D2)*100</f>
        <v>0.94123843309228317</v>
      </c>
      <c r="O2">
        <f>D2/C2</f>
        <v>1.0095018191041742</v>
      </c>
      <c r="Y2" s="5"/>
    </row>
    <row r="3" spans="2:26" x14ac:dyDescent="0.25">
      <c r="B3" s="1">
        <v>2</v>
      </c>
      <c r="C3" s="5">
        <v>11430.752930000001</v>
      </c>
      <c r="D3" s="5">
        <v>11548.978515999999</v>
      </c>
      <c r="E3" s="5">
        <f t="shared" si="0"/>
        <v>118.22558599999866</v>
      </c>
      <c r="F3">
        <f t="shared" si="1"/>
        <v>11489.865722999999</v>
      </c>
      <c r="G3">
        <f>$G$78</f>
        <v>74.035856886907681</v>
      </c>
      <c r="H3">
        <f>$G$79</f>
        <v>186.22576677975891</v>
      </c>
      <c r="I3">
        <f>$E$74</f>
        <v>130.1308118333333</v>
      </c>
      <c r="J3">
        <f t="shared" si="2"/>
        <v>1.0236886823904683</v>
      </c>
      <c r="L3" s="16"/>
      <c r="O3">
        <f t="shared" ref="O3:O43" si="3">D3/C3</f>
        <v>1.0103427645338843</v>
      </c>
      <c r="Y3" s="5"/>
    </row>
    <row r="4" spans="2:26" x14ac:dyDescent="0.25">
      <c r="B4" s="1">
        <v>3</v>
      </c>
      <c r="C4" s="5">
        <v>11434.556640999999</v>
      </c>
      <c r="D4" s="5">
        <v>11544.905273</v>
      </c>
      <c r="E4" s="5">
        <f t="shared" si="0"/>
        <v>110.34863200000109</v>
      </c>
      <c r="F4">
        <f t="shared" si="1"/>
        <v>11489.730957</v>
      </c>
      <c r="G4">
        <f>$G$78</f>
        <v>74.035856886907681</v>
      </c>
      <c r="H4">
        <f>$G$79</f>
        <v>186.22576677975891</v>
      </c>
      <c r="I4">
        <f>$E$74</f>
        <v>130.1308118333333</v>
      </c>
      <c r="J4">
        <f t="shared" si="2"/>
        <v>0.95582102573048189</v>
      </c>
      <c r="O4">
        <f t="shared" si="3"/>
        <v>1.0096504512999072</v>
      </c>
      <c r="Y4" s="5"/>
    </row>
    <row r="5" spans="2:26" x14ac:dyDescent="0.25">
      <c r="B5" s="1">
        <v>4</v>
      </c>
      <c r="C5" s="5">
        <v>11434.190430000001</v>
      </c>
      <c r="D5" s="5">
        <v>11587.296875</v>
      </c>
      <c r="E5" s="5">
        <f t="shared" si="0"/>
        <v>153.10644499999944</v>
      </c>
      <c r="F5">
        <f t="shared" si="1"/>
        <v>11510.743652500001</v>
      </c>
      <c r="G5">
        <f>$G$78</f>
        <v>74.035856886907681</v>
      </c>
      <c r="H5">
        <f>$G$79</f>
        <v>186.22576677975891</v>
      </c>
      <c r="I5">
        <f>$E$74</f>
        <v>130.1308118333333</v>
      </c>
      <c r="J5">
        <f t="shared" si="2"/>
        <v>1.3213301311916152</v>
      </c>
      <c r="O5">
        <f t="shared" si="3"/>
        <v>1.0133902304616418</v>
      </c>
      <c r="Y5" s="5"/>
    </row>
    <row r="6" spans="2:26" x14ac:dyDescent="0.25">
      <c r="B6" s="1">
        <v>5</v>
      </c>
      <c r="C6" s="5">
        <v>11433.111328000001</v>
      </c>
      <c r="D6" s="5">
        <v>11592.96875</v>
      </c>
      <c r="E6" s="5">
        <f t="shared" si="0"/>
        <v>159.85742199999913</v>
      </c>
      <c r="F6">
        <f t="shared" si="1"/>
        <v>11513.040039</v>
      </c>
      <c r="G6">
        <f>$G$78</f>
        <v>74.035856886907681</v>
      </c>
      <c r="H6">
        <f>$G$79</f>
        <v>186.22576677975891</v>
      </c>
      <c r="I6">
        <f>$E$74</f>
        <v>130.1308118333333</v>
      </c>
      <c r="J6">
        <f t="shared" si="2"/>
        <v>1.3789170440056533</v>
      </c>
      <c r="O6">
        <f t="shared" si="3"/>
        <v>1.0139819702103752</v>
      </c>
      <c r="Y6" s="5"/>
    </row>
    <row r="7" spans="2:26" x14ac:dyDescent="0.25">
      <c r="B7" s="1">
        <v>6</v>
      </c>
      <c r="C7" s="5">
        <v>11440.296875</v>
      </c>
      <c r="D7" s="5">
        <v>11568.391602</v>
      </c>
      <c r="E7" s="5">
        <f t="shared" si="0"/>
        <v>128.09472699999969</v>
      </c>
      <c r="F7">
        <f t="shared" si="1"/>
        <v>11504.3442385</v>
      </c>
      <c r="G7">
        <f>$G$78</f>
        <v>74.035856886907681</v>
      </c>
      <c r="H7">
        <f>$G$79</f>
        <v>186.22576677975891</v>
      </c>
      <c r="I7">
        <f>$E$74</f>
        <v>130.1308118333333</v>
      </c>
      <c r="J7">
        <f t="shared" si="2"/>
        <v>1.1072820786759505</v>
      </c>
      <c r="O7">
        <f t="shared" si="3"/>
        <v>1.011196800957143</v>
      </c>
      <c r="Y7" s="5"/>
    </row>
    <row r="8" spans="2:26" x14ac:dyDescent="0.25">
      <c r="B8" s="1">
        <v>7</v>
      </c>
      <c r="C8" s="5">
        <v>11446.055664</v>
      </c>
      <c r="D8" s="5">
        <v>11553.716796999999</v>
      </c>
      <c r="E8" s="5">
        <f t="shared" si="0"/>
        <v>107.66113299999961</v>
      </c>
      <c r="F8">
        <f t="shared" si="1"/>
        <v>11499.8862305</v>
      </c>
      <c r="G8">
        <f>$G$78</f>
        <v>74.035856886907681</v>
      </c>
      <c r="H8">
        <f>$G$79</f>
        <v>186.22576677975891</v>
      </c>
      <c r="I8">
        <f>$E$74</f>
        <v>130.1308118333333</v>
      </c>
      <c r="J8">
        <f t="shared" si="2"/>
        <v>0.93183115781368775</v>
      </c>
      <c r="O8">
        <f t="shared" si="3"/>
        <v>1.0094059592369984</v>
      </c>
      <c r="Y8" s="5"/>
    </row>
    <row r="9" spans="2:26" x14ac:dyDescent="0.25">
      <c r="B9" s="1">
        <v>8</v>
      </c>
      <c r="C9" s="5">
        <v>11448.893555000001</v>
      </c>
      <c r="D9" s="5">
        <v>11567.323242</v>
      </c>
      <c r="E9" s="5">
        <f t="shared" ref="E9:E43" si="4">D9-C9</f>
        <v>118.42968699999983</v>
      </c>
      <c r="F9">
        <f t="shared" ref="F9:F19" si="5">AVERAGE(C9,D9)</f>
        <v>11508.1083985</v>
      </c>
      <c r="G9">
        <f>$G$78</f>
        <v>74.035856886907681</v>
      </c>
      <c r="H9">
        <f>$G$79</f>
        <v>186.22576677975891</v>
      </c>
      <c r="I9">
        <f>$E$74</f>
        <v>130.1308118333333</v>
      </c>
      <c r="J9">
        <f t="shared" ref="J9:J43" si="6">(E9/D9)*100</f>
        <v>1.0238296667459881</v>
      </c>
      <c r="O9">
        <f t="shared" si="3"/>
        <v>1.0103442036936643</v>
      </c>
      <c r="Y9" s="5"/>
    </row>
    <row r="10" spans="2:26" x14ac:dyDescent="0.25">
      <c r="B10" s="1">
        <v>9</v>
      </c>
      <c r="C10" s="5">
        <v>11443.079102</v>
      </c>
      <c r="D10" s="5">
        <v>11535.019531</v>
      </c>
      <c r="E10" s="5">
        <f t="shared" si="4"/>
        <v>91.940429000000222</v>
      </c>
      <c r="F10">
        <f t="shared" si="5"/>
        <v>11489.049316500001</v>
      </c>
      <c r="G10">
        <f>$G$78</f>
        <v>74.035856886907681</v>
      </c>
      <c r="H10">
        <f>$G$79</f>
        <v>186.22576677975891</v>
      </c>
      <c r="I10">
        <f>$E$74</f>
        <v>130.1308118333333</v>
      </c>
      <c r="J10">
        <f t="shared" si="6"/>
        <v>0.79705481861485561</v>
      </c>
      <c r="O10">
        <f t="shared" si="3"/>
        <v>1.0080345882590229</v>
      </c>
      <c r="Y10" s="5"/>
    </row>
    <row r="11" spans="2:26" x14ac:dyDescent="0.25">
      <c r="B11" s="1">
        <v>10</v>
      </c>
      <c r="C11" s="5">
        <v>10878.254883</v>
      </c>
      <c r="D11" s="5">
        <v>10987.846680000001</v>
      </c>
      <c r="E11" s="5">
        <f t="shared" si="4"/>
        <v>109.59179700000095</v>
      </c>
      <c r="F11">
        <f t="shared" si="5"/>
        <v>10933.0507815</v>
      </c>
      <c r="G11">
        <f>$G$78</f>
        <v>74.035856886907681</v>
      </c>
      <c r="H11">
        <f>$G$79</f>
        <v>186.22576677975891</v>
      </c>
      <c r="I11">
        <f>$E$74</f>
        <v>130.1308118333333</v>
      </c>
      <c r="J11">
        <f t="shared" si="6"/>
        <v>0.9973910283939359</v>
      </c>
      <c r="O11">
        <f t="shared" si="3"/>
        <v>1.0100743913595245</v>
      </c>
      <c r="Y11" s="5"/>
    </row>
    <row r="12" spans="2:26" x14ac:dyDescent="0.25">
      <c r="B12" s="1">
        <v>11</v>
      </c>
      <c r="C12" s="5">
        <v>10930.397461</v>
      </c>
      <c r="D12" s="5">
        <v>10964.649414</v>
      </c>
      <c r="E12" s="5">
        <f t="shared" si="4"/>
        <v>34.251952999999048</v>
      </c>
      <c r="F12">
        <f t="shared" si="5"/>
        <v>10947.5234375</v>
      </c>
      <c r="G12">
        <f>$G$78</f>
        <v>74.035856886907681</v>
      </c>
      <c r="H12">
        <f>$G$79</f>
        <v>186.22576677975891</v>
      </c>
      <c r="I12">
        <f>$E$74</f>
        <v>130.1308118333333</v>
      </c>
      <c r="J12">
        <f t="shared" si="6"/>
        <v>0.31238530031124484</v>
      </c>
      <c r="O12">
        <f t="shared" si="3"/>
        <v>1.0031336420402104</v>
      </c>
      <c r="Y12" s="5"/>
    </row>
    <row r="13" spans="2:26" x14ac:dyDescent="0.25">
      <c r="B13" s="1">
        <v>12</v>
      </c>
      <c r="C13" s="5">
        <v>10895.837890999999</v>
      </c>
      <c r="D13" s="5">
        <v>11047.898438</v>
      </c>
      <c r="E13" s="5">
        <f t="shared" si="4"/>
        <v>152.06054700000095</v>
      </c>
      <c r="F13">
        <f t="shared" si="5"/>
        <v>10971.8681645</v>
      </c>
      <c r="G13">
        <f>$G$78</f>
        <v>74.035856886907681</v>
      </c>
      <c r="H13">
        <f>$G$79</f>
        <v>186.22576677975891</v>
      </c>
      <c r="I13">
        <f>$E$74</f>
        <v>130.1308118333333</v>
      </c>
      <c r="J13">
        <f t="shared" si="6"/>
        <v>1.3763753156616496</v>
      </c>
      <c r="O13">
        <f t="shared" si="3"/>
        <v>1.0139558378640714</v>
      </c>
      <c r="Y13" s="5"/>
    </row>
    <row r="14" spans="2:26" x14ac:dyDescent="0.25">
      <c r="B14" s="1">
        <v>13</v>
      </c>
      <c r="C14" s="5">
        <v>10899.744140999999</v>
      </c>
      <c r="D14" s="5">
        <v>11069.049805000001</v>
      </c>
      <c r="E14" s="5">
        <f t="shared" si="4"/>
        <v>169.30566400000134</v>
      </c>
      <c r="F14">
        <f t="shared" si="5"/>
        <v>10984.396972999999</v>
      </c>
      <c r="G14">
        <f>$G$78</f>
        <v>74.035856886907681</v>
      </c>
      <c r="H14">
        <f>$G$79</f>
        <v>186.22576677975891</v>
      </c>
      <c r="I14">
        <f>$E$74</f>
        <v>130.1308118333333</v>
      </c>
      <c r="J14">
        <f t="shared" si="6"/>
        <v>1.5295410806040848</v>
      </c>
      <c r="O14">
        <f t="shared" si="3"/>
        <v>1.0155329943354494</v>
      </c>
      <c r="Y14" s="5"/>
    </row>
    <row r="15" spans="2:26" x14ac:dyDescent="0.25">
      <c r="B15" s="1">
        <v>14</v>
      </c>
      <c r="C15" s="5">
        <v>10879.351563</v>
      </c>
      <c r="D15" s="5">
        <v>11056.181640999999</v>
      </c>
      <c r="E15" s="5">
        <f t="shared" si="4"/>
        <v>176.83007799999905</v>
      </c>
      <c r="F15">
        <f t="shared" si="5"/>
        <v>10967.766602</v>
      </c>
      <c r="G15">
        <f>$G$78</f>
        <v>74.035856886907681</v>
      </c>
      <c r="H15">
        <f>$G$79</f>
        <v>186.22576677975891</v>
      </c>
      <c r="I15">
        <f>$E$74</f>
        <v>130.1308118333333</v>
      </c>
      <c r="J15">
        <f t="shared" si="6"/>
        <v>1.5993774681147992</v>
      </c>
      <c r="O15">
        <f t="shared" si="3"/>
        <v>1.0162537332281261</v>
      </c>
      <c r="Y15" s="5"/>
    </row>
    <row r="16" spans="2:26" x14ac:dyDescent="0.25">
      <c r="B16" s="1">
        <v>15</v>
      </c>
      <c r="C16">
        <v>10898.199219</v>
      </c>
      <c r="D16">
        <v>10988.383789</v>
      </c>
      <c r="E16" s="5">
        <f t="shared" si="4"/>
        <v>90.184569999999439</v>
      </c>
      <c r="F16">
        <f t="shared" si="5"/>
        <v>10943.291504000001</v>
      </c>
      <c r="G16">
        <f>$G$78</f>
        <v>74.035856886907681</v>
      </c>
      <c r="H16">
        <f>$G$79</f>
        <v>186.22576677975891</v>
      </c>
      <c r="I16">
        <f>$E$74</f>
        <v>130.1308118333333</v>
      </c>
      <c r="J16">
        <f t="shared" si="6"/>
        <v>0.82072643012596047</v>
      </c>
      <c r="O16">
        <f t="shared" si="3"/>
        <v>1.0082751808980304</v>
      </c>
      <c r="Y16" s="5"/>
    </row>
    <row r="17" spans="2:25" x14ac:dyDescent="0.25">
      <c r="B17" s="1">
        <v>16</v>
      </c>
      <c r="C17">
        <v>10880.092773</v>
      </c>
      <c r="D17">
        <v>11033.829102</v>
      </c>
      <c r="E17" s="5">
        <f t="shared" si="4"/>
        <v>153.73632899999939</v>
      </c>
      <c r="F17">
        <f t="shared" si="5"/>
        <v>10956.9609375</v>
      </c>
      <c r="G17">
        <f>$G$78</f>
        <v>74.035856886907681</v>
      </c>
      <c r="H17">
        <f>$G$79</f>
        <v>186.22576677975891</v>
      </c>
      <c r="I17">
        <f>$E$74</f>
        <v>130.1308118333333</v>
      </c>
      <c r="J17">
        <f t="shared" si="6"/>
        <v>1.3933180184214837</v>
      </c>
      <c r="O17">
        <f t="shared" si="3"/>
        <v>1.0141300568117866</v>
      </c>
      <c r="Y17" s="5"/>
    </row>
    <row r="18" spans="2:25" x14ac:dyDescent="0.25">
      <c r="B18" s="1">
        <v>18</v>
      </c>
      <c r="C18">
        <v>9127.9541019999997</v>
      </c>
      <c r="D18">
        <v>9238.9121090000008</v>
      </c>
      <c r="E18" s="5">
        <f t="shared" si="4"/>
        <v>110.95800700000109</v>
      </c>
      <c r="F18">
        <f t="shared" si="5"/>
        <v>9183.4331055000002</v>
      </c>
      <c r="G18">
        <f>$G$78</f>
        <v>74.035856886907681</v>
      </c>
      <c r="H18">
        <f>$G$79</f>
        <v>186.22576677975891</v>
      </c>
      <c r="I18">
        <f>$E$74</f>
        <v>130.1308118333333</v>
      </c>
      <c r="J18">
        <f t="shared" si="6"/>
        <v>1.2009856321926948</v>
      </c>
      <c r="O18">
        <f t="shared" si="3"/>
        <v>1.0121558462893332</v>
      </c>
      <c r="Y18" s="5"/>
    </row>
    <row r="19" spans="2:25" x14ac:dyDescent="0.25">
      <c r="B19" s="1">
        <v>20</v>
      </c>
      <c r="C19">
        <v>9134.4941409999992</v>
      </c>
      <c r="D19">
        <v>9276.296875</v>
      </c>
      <c r="E19" s="5">
        <f t="shared" si="4"/>
        <v>141.80273400000078</v>
      </c>
      <c r="F19">
        <f t="shared" si="5"/>
        <v>9205.3955079999996</v>
      </c>
      <c r="G19">
        <f>$G$78</f>
        <v>74.035856886907681</v>
      </c>
      <c r="H19">
        <f>$G$79</f>
        <v>186.22576677975891</v>
      </c>
      <c r="I19">
        <f>$E$74</f>
        <v>130.1308118333333</v>
      </c>
      <c r="J19">
        <f t="shared" si="6"/>
        <v>1.5286567033248468</v>
      </c>
      <c r="O19">
        <f t="shared" si="3"/>
        <v>1.0155238737702532</v>
      </c>
      <c r="Y19" s="5"/>
    </row>
    <row r="20" spans="2:25" x14ac:dyDescent="0.25">
      <c r="B20" s="1">
        <v>21</v>
      </c>
      <c r="C20">
        <v>9125.2558590000008</v>
      </c>
      <c r="D20">
        <v>9267.0292969999991</v>
      </c>
      <c r="E20" s="5">
        <f t="shared" si="4"/>
        <v>141.77343799999835</v>
      </c>
      <c r="F20">
        <f t="shared" ref="F20:F42" si="7">AVERAGE(C20,D20)</f>
        <v>9196.142577999999</v>
      </c>
      <c r="G20">
        <f>$G$78</f>
        <v>74.035856886907681</v>
      </c>
      <c r="H20">
        <f>$G$79</f>
        <v>186.22576677975891</v>
      </c>
      <c r="I20">
        <f>$E$74</f>
        <v>130.1308118333333</v>
      </c>
      <c r="J20">
        <f t="shared" si="6"/>
        <v>1.5298693190264807</v>
      </c>
      <c r="O20">
        <f t="shared" si="3"/>
        <v>1.0155363794934222</v>
      </c>
      <c r="Y20" s="5"/>
    </row>
    <row r="21" spans="2:25" x14ac:dyDescent="0.25">
      <c r="B21" s="1">
        <v>22</v>
      </c>
      <c r="C21">
        <v>9125.2207030000009</v>
      </c>
      <c r="D21">
        <v>9246.6142579999996</v>
      </c>
      <c r="E21" s="5">
        <f t="shared" si="4"/>
        <v>121.39355499999874</v>
      </c>
      <c r="F21">
        <f t="shared" si="7"/>
        <v>9185.9174805000002</v>
      </c>
      <c r="G21">
        <f>$G$78</f>
        <v>74.035856886907681</v>
      </c>
      <c r="H21">
        <f>$G$79</f>
        <v>186.22576677975891</v>
      </c>
      <c r="I21">
        <f>$E$74</f>
        <v>130.1308118333333</v>
      </c>
      <c r="J21">
        <f t="shared" si="6"/>
        <v>1.3128432917483421</v>
      </c>
      <c r="O21">
        <f t="shared" si="3"/>
        <v>1.0133030815309585</v>
      </c>
      <c r="Y21" s="5"/>
    </row>
    <row r="22" spans="2:25" x14ac:dyDescent="0.25">
      <c r="B22" s="1">
        <v>23</v>
      </c>
      <c r="C22">
        <v>9135.2734380000002</v>
      </c>
      <c r="D22">
        <v>9243.4453130000002</v>
      </c>
      <c r="E22" s="5">
        <f t="shared" si="4"/>
        <v>108.171875</v>
      </c>
      <c r="F22">
        <f t="shared" si="7"/>
        <v>9189.3593755000002</v>
      </c>
      <c r="G22">
        <f>$G$78</f>
        <v>74.035856886907681</v>
      </c>
      <c r="H22">
        <f>$G$79</f>
        <v>186.22576677975891</v>
      </c>
      <c r="I22">
        <f>$E$74</f>
        <v>130.1308118333333</v>
      </c>
      <c r="J22">
        <f t="shared" si="6"/>
        <v>1.1702549356555056</v>
      </c>
      <c r="O22">
        <f t="shared" si="3"/>
        <v>1.0118411206554625</v>
      </c>
      <c r="Y22" s="5"/>
    </row>
    <row r="23" spans="2:25" x14ac:dyDescent="0.25">
      <c r="B23" s="1">
        <v>24</v>
      </c>
      <c r="C23">
        <v>9134.7939449999994</v>
      </c>
      <c r="D23">
        <v>9261.8798829999996</v>
      </c>
      <c r="E23" s="5">
        <f t="shared" si="4"/>
        <v>127.08593800000017</v>
      </c>
      <c r="F23">
        <f t="shared" si="7"/>
        <v>9198.3369139999995</v>
      </c>
      <c r="G23">
        <f>$G$78</f>
        <v>74.035856886907681</v>
      </c>
      <c r="H23">
        <f>$G$79</f>
        <v>186.22576677975891</v>
      </c>
      <c r="I23">
        <f>$E$74</f>
        <v>130.1308118333333</v>
      </c>
      <c r="J23">
        <f t="shared" si="6"/>
        <v>1.3721397772957944</v>
      </c>
      <c r="O23">
        <f t="shared" si="3"/>
        <v>1.0139122938913758</v>
      </c>
      <c r="Y23" s="5"/>
    </row>
    <row r="24" spans="2:25" x14ac:dyDescent="0.25">
      <c r="B24" s="1">
        <v>25</v>
      </c>
      <c r="C24">
        <v>9131.1005860000005</v>
      </c>
      <c r="D24">
        <v>9241.9755860000005</v>
      </c>
      <c r="E24" s="5">
        <f t="shared" si="4"/>
        <v>110.875</v>
      </c>
      <c r="F24">
        <f t="shared" si="7"/>
        <v>9186.5380860000005</v>
      </c>
      <c r="G24">
        <f>$G$78</f>
        <v>74.035856886907681</v>
      </c>
      <c r="H24">
        <f>$G$79</f>
        <v>186.22576677975891</v>
      </c>
      <c r="I24">
        <f>$E$74</f>
        <v>130.1308118333333</v>
      </c>
      <c r="J24">
        <f t="shared" si="6"/>
        <v>1.1996893842476333</v>
      </c>
      <c r="O24">
        <f t="shared" si="3"/>
        <v>1.0121425669288975</v>
      </c>
      <c r="Y24" s="5"/>
    </row>
    <row r="25" spans="2:25" x14ac:dyDescent="0.25">
      <c r="B25" s="1">
        <v>26</v>
      </c>
      <c r="C25">
        <v>17111.341797000001</v>
      </c>
      <c r="D25">
        <v>17284.171875</v>
      </c>
      <c r="E25" s="5">
        <f t="shared" si="4"/>
        <v>172.83007799999905</v>
      </c>
      <c r="F25">
        <f t="shared" si="7"/>
        <v>17197.756836</v>
      </c>
      <c r="G25">
        <f>$G$78</f>
        <v>74.035856886907681</v>
      </c>
      <c r="H25">
        <f>$G$79</f>
        <v>186.22576677975891</v>
      </c>
      <c r="I25">
        <f>$E$74</f>
        <v>130.1308118333333</v>
      </c>
      <c r="J25">
        <f t="shared" si="6"/>
        <v>0.99993265080858296</v>
      </c>
      <c r="O25">
        <f t="shared" si="3"/>
        <v>1.0101003229349494</v>
      </c>
      <c r="Y25" s="5"/>
    </row>
    <row r="26" spans="2:25" x14ac:dyDescent="0.25">
      <c r="B26" s="1">
        <v>28</v>
      </c>
      <c r="C26">
        <v>17115.335938</v>
      </c>
      <c r="D26">
        <v>17211.710938</v>
      </c>
      <c r="E26" s="5">
        <f t="shared" si="4"/>
        <v>96.375</v>
      </c>
      <c r="F26">
        <f t="shared" si="7"/>
        <v>17163.523438</v>
      </c>
      <c r="G26">
        <f>$G$78</f>
        <v>74.035856886907681</v>
      </c>
      <c r="H26">
        <f>$G$79</f>
        <v>186.22576677975891</v>
      </c>
      <c r="I26">
        <f>$E$74</f>
        <v>130.1308118333333</v>
      </c>
      <c r="J26">
        <f t="shared" si="6"/>
        <v>0.55993852294616075</v>
      </c>
      <c r="O26">
        <f t="shared" si="3"/>
        <v>1.0056309148911313</v>
      </c>
      <c r="Y26" s="5"/>
    </row>
    <row r="27" spans="2:25" x14ac:dyDescent="0.25">
      <c r="B27" s="1">
        <v>29</v>
      </c>
      <c r="C27">
        <v>17126.841797000001</v>
      </c>
      <c r="D27">
        <v>17255.373047000001</v>
      </c>
      <c r="E27" s="5">
        <f t="shared" si="4"/>
        <v>128.53125</v>
      </c>
      <c r="F27">
        <f t="shared" si="7"/>
        <v>17191.107422000001</v>
      </c>
      <c r="G27">
        <f>$G$78</f>
        <v>74.035856886907681</v>
      </c>
      <c r="H27">
        <f>$G$79</f>
        <v>186.22576677975891</v>
      </c>
      <c r="I27">
        <f>$E$74</f>
        <v>130.1308118333333</v>
      </c>
      <c r="J27">
        <f t="shared" si="6"/>
        <v>0.7448766807295788</v>
      </c>
      <c r="O27">
        <f t="shared" si="3"/>
        <v>1.0075046673241599</v>
      </c>
      <c r="Y27" s="5"/>
    </row>
    <row r="28" spans="2:25" x14ac:dyDescent="0.25">
      <c r="B28" s="1">
        <v>30</v>
      </c>
      <c r="C28">
        <v>17081.117188</v>
      </c>
      <c r="D28">
        <v>17199.789063</v>
      </c>
      <c r="E28" s="5">
        <f t="shared" si="4"/>
        <v>118.671875</v>
      </c>
      <c r="F28">
        <f t="shared" si="7"/>
        <v>17140.4531255</v>
      </c>
      <c r="G28">
        <f>$G$78</f>
        <v>74.035856886907681</v>
      </c>
      <c r="H28">
        <f>$G$79</f>
        <v>186.22576677975891</v>
      </c>
      <c r="I28">
        <f>$E$74</f>
        <v>130.1308118333333</v>
      </c>
      <c r="J28">
        <f t="shared" si="6"/>
        <v>0.68996122315991459</v>
      </c>
      <c r="O28">
        <f t="shared" si="3"/>
        <v>1.0069475476161109</v>
      </c>
      <c r="Y28" s="5"/>
    </row>
    <row r="29" spans="2:25" x14ac:dyDescent="0.25">
      <c r="B29" s="1">
        <v>31</v>
      </c>
      <c r="C29">
        <v>15325.931640999999</v>
      </c>
      <c r="D29">
        <v>15432.491211</v>
      </c>
      <c r="E29" s="5">
        <f t="shared" si="4"/>
        <v>106.55957000000126</v>
      </c>
      <c r="F29">
        <f t="shared" si="7"/>
        <v>15379.211426</v>
      </c>
      <c r="G29">
        <f>$G$78</f>
        <v>74.035856886907681</v>
      </c>
      <c r="H29">
        <f>$G$79</f>
        <v>186.22576677975891</v>
      </c>
      <c r="I29">
        <f>$E$74</f>
        <v>130.1308118333333</v>
      </c>
      <c r="J29">
        <f t="shared" si="6"/>
        <v>0.69048845415215609</v>
      </c>
      <c r="O29">
        <f t="shared" si="3"/>
        <v>1.0069528934681486</v>
      </c>
      <c r="Y29" s="5"/>
    </row>
    <row r="30" spans="2:25" x14ac:dyDescent="0.25">
      <c r="B30" s="1">
        <v>32</v>
      </c>
      <c r="C30">
        <v>15323.452148</v>
      </c>
      <c r="D30">
        <v>15463.692383</v>
      </c>
      <c r="E30" s="5">
        <f t="shared" si="4"/>
        <v>140.2402349999993</v>
      </c>
      <c r="F30">
        <f t="shared" si="7"/>
        <v>15393.572265499999</v>
      </c>
      <c r="G30">
        <f>$G$78</f>
        <v>74.035856886907681</v>
      </c>
      <c r="H30">
        <f>$G$79</f>
        <v>186.22576677975891</v>
      </c>
      <c r="I30">
        <f>$E$74</f>
        <v>130.1308118333333</v>
      </c>
      <c r="J30">
        <f t="shared" si="6"/>
        <v>0.90690005676892749</v>
      </c>
      <c r="O30">
        <f t="shared" si="3"/>
        <v>1.009152000061442</v>
      </c>
      <c r="Y30" s="5"/>
    </row>
    <row r="31" spans="2:25" x14ac:dyDescent="0.25">
      <c r="B31" s="1">
        <v>33</v>
      </c>
      <c r="C31">
        <v>15319.438477</v>
      </c>
      <c r="D31">
        <v>15496.5625</v>
      </c>
      <c r="E31" s="5">
        <f t="shared" si="4"/>
        <v>177.12402300000031</v>
      </c>
      <c r="F31">
        <f t="shared" si="7"/>
        <v>15408.0004885</v>
      </c>
      <c r="G31">
        <f>$G$78</f>
        <v>74.035856886907681</v>
      </c>
      <c r="H31">
        <f>$G$79</f>
        <v>186.22576677975891</v>
      </c>
      <c r="I31">
        <f>$E$74</f>
        <v>130.1308118333333</v>
      </c>
      <c r="J31">
        <f t="shared" si="6"/>
        <v>1.1429891177478895</v>
      </c>
      <c r="O31">
        <f t="shared" si="3"/>
        <v>1.0115620440831383</v>
      </c>
      <c r="Y31" s="5"/>
    </row>
    <row r="32" spans="2:25" x14ac:dyDescent="0.25">
      <c r="B32" s="1">
        <v>34</v>
      </c>
      <c r="C32">
        <v>15346.128906</v>
      </c>
      <c r="D32">
        <v>15409.5625</v>
      </c>
      <c r="E32" s="5">
        <f t="shared" si="4"/>
        <v>63.433594000000085</v>
      </c>
      <c r="F32">
        <f t="shared" si="7"/>
        <v>15377.845702999999</v>
      </c>
      <c r="G32">
        <f>$G$78</f>
        <v>74.035856886907681</v>
      </c>
      <c r="H32">
        <f>$G$79</f>
        <v>186.22576677975891</v>
      </c>
      <c r="I32">
        <f>$E$74</f>
        <v>130.1308118333333</v>
      </c>
      <c r="J32">
        <f t="shared" si="6"/>
        <v>0.41165084342920238</v>
      </c>
      <c r="O32">
        <f t="shared" si="3"/>
        <v>1.0041335241212004</v>
      </c>
      <c r="Y32" s="5"/>
    </row>
    <row r="33" spans="2:25" x14ac:dyDescent="0.25">
      <c r="B33" s="1">
        <v>35</v>
      </c>
      <c r="C33">
        <v>15340.203125</v>
      </c>
      <c r="D33">
        <v>15431.505859000001</v>
      </c>
      <c r="E33" s="5">
        <f t="shared" si="4"/>
        <v>91.302734000000783</v>
      </c>
      <c r="F33">
        <f t="shared" si="7"/>
        <v>15385.854492</v>
      </c>
      <c r="G33">
        <f>$G$78</f>
        <v>74.035856886907681</v>
      </c>
      <c r="H33">
        <f>$G$79</f>
        <v>186.22576677975891</v>
      </c>
      <c r="I33">
        <f>$E$74</f>
        <v>130.1308118333333</v>
      </c>
      <c r="J33">
        <f t="shared" si="6"/>
        <v>0.59166444826738007</v>
      </c>
      <c r="O33">
        <f t="shared" si="3"/>
        <v>1.0059518595194612</v>
      </c>
      <c r="Y33" s="5"/>
    </row>
    <row r="34" spans="2:25" x14ac:dyDescent="0.25">
      <c r="B34" s="1">
        <v>36</v>
      </c>
      <c r="C34">
        <v>15329.354492</v>
      </c>
      <c r="D34">
        <v>15440.836914</v>
      </c>
      <c r="E34" s="5">
        <f t="shared" si="4"/>
        <v>111.48242199999913</v>
      </c>
      <c r="F34">
        <f t="shared" si="7"/>
        <v>15385.095702999999</v>
      </c>
      <c r="G34">
        <f>$G$78</f>
        <v>74.035856886907681</v>
      </c>
      <c r="H34">
        <f>$G$79</f>
        <v>186.22576677975891</v>
      </c>
      <c r="I34">
        <f>$E$74</f>
        <v>130.1308118333333</v>
      </c>
      <c r="J34">
        <f t="shared" si="6"/>
        <v>0.72199727657844448</v>
      </c>
      <c r="O34">
        <f t="shared" si="3"/>
        <v>1.0072724798724029</v>
      </c>
      <c r="Y34" s="5"/>
    </row>
    <row r="35" spans="2:25" x14ac:dyDescent="0.25">
      <c r="B35" s="1">
        <v>37</v>
      </c>
      <c r="C35">
        <v>15328.974609000001</v>
      </c>
      <c r="D35">
        <v>15441.553711</v>
      </c>
      <c r="E35" s="5">
        <f t="shared" si="4"/>
        <v>112.57910199999969</v>
      </c>
      <c r="F35">
        <f t="shared" si="7"/>
        <v>15385.264160000001</v>
      </c>
      <c r="G35">
        <f>$G$78</f>
        <v>74.035856886907681</v>
      </c>
      <c r="H35">
        <f>$G$79</f>
        <v>186.22576677975891</v>
      </c>
      <c r="I35">
        <f>$E$74</f>
        <v>130.1308118333333</v>
      </c>
      <c r="J35">
        <f t="shared" si="6"/>
        <v>0.72906589652181464</v>
      </c>
      <c r="O35">
        <f t="shared" si="3"/>
        <v>1.0073442030449904</v>
      </c>
      <c r="Y35" s="5"/>
    </row>
    <row r="36" spans="2:25" x14ac:dyDescent="0.25">
      <c r="B36" s="1">
        <v>38</v>
      </c>
      <c r="C36">
        <v>15318.887694999999</v>
      </c>
      <c r="D36">
        <v>15445.325194999999</v>
      </c>
      <c r="E36" s="5">
        <f t="shared" si="4"/>
        <v>126.4375</v>
      </c>
      <c r="F36">
        <f t="shared" si="7"/>
        <v>15382.106444999999</v>
      </c>
      <c r="G36">
        <f>$G$78</f>
        <v>74.035856886907681</v>
      </c>
      <c r="H36">
        <f>$G$79</f>
        <v>186.22576677975891</v>
      </c>
      <c r="I36">
        <f>$E$74</f>
        <v>130.1308118333333</v>
      </c>
      <c r="J36">
        <f t="shared" si="6"/>
        <v>0.81861338886494073</v>
      </c>
      <c r="O36">
        <f t="shared" si="3"/>
        <v>1.0082536997801261</v>
      </c>
      <c r="Y36" s="5"/>
    </row>
    <row r="37" spans="2:25" x14ac:dyDescent="0.25">
      <c r="B37" s="1">
        <v>39</v>
      </c>
      <c r="C37">
        <v>9384.3808590000008</v>
      </c>
      <c r="D37">
        <v>9517.8964840000008</v>
      </c>
      <c r="E37" s="5">
        <f t="shared" si="4"/>
        <v>133.515625</v>
      </c>
      <c r="F37">
        <f t="shared" si="7"/>
        <v>9451.1386715000008</v>
      </c>
      <c r="G37">
        <f>$G$78</f>
        <v>74.035856886907681</v>
      </c>
      <c r="H37">
        <f>$G$79</f>
        <v>186.22576677975891</v>
      </c>
      <c r="I37">
        <f>$E$74</f>
        <v>130.1308118333333</v>
      </c>
      <c r="J37">
        <f t="shared" si="6"/>
        <v>1.4027850084779299</v>
      </c>
      <c r="O37">
        <f t="shared" si="3"/>
        <v>1.0142274303447472</v>
      </c>
      <c r="Y37" s="5"/>
    </row>
    <row r="38" spans="2:25" x14ac:dyDescent="0.25">
      <c r="B38" s="1">
        <v>40</v>
      </c>
      <c r="C38">
        <v>9363.8447269999997</v>
      </c>
      <c r="D38">
        <v>9506.953125</v>
      </c>
      <c r="E38" s="5">
        <f t="shared" si="4"/>
        <v>143.10839800000031</v>
      </c>
      <c r="F38">
        <f t="shared" si="7"/>
        <v>9435.3989259999998</v>
      </c>
      <c r="G38">
        <f>$G$78</f>
        <v>74.035856886907681</v>
      </c>
      <c r="H38">
        <f>$G$79</f>
        <v>186.22576677975891</v>
      </c>
      <c r="I38">
        <f>$E$74</f>
        <v>130.1308118333333</v>
      </c>
      <c r="J38">
        <f t="shared" si="6"/>
        <v>1.5053024467289597</v>
      </c>
      <c r="O38">
        <f t="shared" si="3"/>
        <v>1.0152830810604279</v>
      </c>
      <c r="Y38" s="5"/>
    </row>
    <row r="39" spans="2:25" x14ac:dyDescent="0.25">
      <c r="B39" s="1">
        <v>41</v>
      </c>
      <c r="C39">
        <v>9369.3916019999997</v>
      </c>
      <c r="D39">
        <v>9519.5263670000004</v>
      </c>
      <c r="E39" s="5">
        <f t="shared" si="4"/>
        <v>150.1347650000007</v>
      </c>
      <c r="F39">
        <f t="shared" si="7"/>
        <v>9444.458984500001</v>
      </c>
      <c r="G39">
        <f>$G$78</f>
        <v>74.035856886907681</v>
      </c>
      <c r="H39">
        <f>$G$79</f>
        <v>186.22576677975891</v>
      </c>
      <c r="I39">
        <f>$E$74</f>
        <v>130.1308118333333</v>
      </c>
      <c r="J39">
        <f t="shared" si="6"/>
        <v>1.5771243149286474</v>
      </c>
      <c r="O39">
        <f t="shared" si="3"/>
        <v>1.0160239609333814</v>
      </c>
      <c r="Y39" s="5"/>
    </row>
    <row r="40" spans="2:25" x14ac:dyDescent="0.25">
      <c r="B40" s="1">
        <v>42</v>
      </c>
      <c r="C40">
        <v>9372.5244139999995</v>
      </c>
      <c r="D40">
        <v>9474.0615230000003</v>
      </c>
      <c r="E40" s="5">
        <f t="shared" si="4"/>
        <v>101.53710900000078</v>
      </c>
      <c r="F40">
        <f t="shared" si="7"/>
        <v>9423.2929684999999</v>
      </c>
      <c r="G40">
        <f>$G$78</f>
        <v>74.035856886907681</v>
      </c>
      <c r="H40">
        <f>$G$79</f>
        <v>186.22576677975891</v>
      </c>
      <c r="I40">
        <f>$E$74</f>
        <v>130.1308118333333</v>
      </c>
      <c r="J40">
        <f t="shared" si="6"/>
        <v>1.0717379104357836</v>
      </c>
      <c r="O40">
        <f t="shared" si="3"/>
        <v>1.010833485677384</v>
      </c>
      <c r="Y40" s="5"/>
    </row>
    <row r="41" spans="2:25" x14ac:dyDescent="0.25">
      <c r="B41" s="1">
        <v>43</v>
      </c>
      <c r="C41">
        <v>9346.34375</v>
      </c>
      <c r="D41">
        <v>9476.2089840000008</v>
      </c>
      <c r="E41" s="5">
        <f t="shared" si="4"/>
        <v>129.86523400000078</v>
      </c>
      <c r="F41">
        <f t="shared" si="7"/>
        <v>9411.2763670000004</v>
      </c>
      <c r="G41">
        <f>$G$78</f>
        <v>74.035856886907681</v>
      </c>
      <c r="H41">
        <f>$G$79</f>
        <v>186.22576677975891</v>
      </c>
      <c r="I41">
        <f>$E$74</f>
        <v>130.1308118333333</v>
      </c>
      <c r="J41">
        <f t="shared" si="6"/>
        <v>1.3704344661379912</v>
      </c>
      <c r="O41">
        <f t="shared" si="3"/>
        <v>1.0138947632864457</v>
      </c>
      <c r="Y41" s="5"/>
    </row>
    <row r="42" spans="2:25" x14ac:dyDescent="0.25">
      <c r="B42" s="1">
        <v>44</v>
      </c>
      <c r="C42">
        <v>9378.6542969999991</v>
      </c>
      <c r="D42">
        <v>9525.7011719999991</v>
      </c>
      <c r="E42" s="5">
        <f t="shared" si="4"/>
        <v>147.046875</v>
      </c>
      <c r="F42">
        <f t="shared" si="7"/>
        <v>9452.1777344999991</v>
      </c>
      <c r="G42">
        <f>$G$78</f>
        <v>74.035856886907681</v>
      </c>
      <c r="H42">
        <f>$G$79</f>
        <v>186.22576677975891</v>
      </c>
      <c r="I42">
        <f>$E$74</f>
        <v>130.1308118333333</v>
      </c>
      <c r="J42">
        <f t="shared" si="6"/>
        <v>1.5436855759472277</v>
      </c>
      <c r="O42">
        <f t="shared" si="3"/>
        <v>1.0156788884997112</v>
      </c>
      <c r="Y42" s="5"/>
    </row>
    <row r="43" spans="2:25" s="5" customFormat="1" x14ac:dyDescent="0.25">
      <c r="B43" s="1">
        <v>45</v>
      </c>
      <c r="C43" s="5">
        <v>9360.7529300000006</v>
      </c>
      <c r="D43" s="5">
        <v>9532.5488280000009</v>
      </c>
      <c r="E43" s="5">
        <f t="shared" si="4"/>
        <v>171.79589800000031</v>
      </c>
      <c r="F43" s="5">
        <f t="shared" ref="F43:F48" si="8">AVERAGE(C43,D43)</f>
        <v>9446.6508790000007</v>
      </c>
      <c r="G43">
        <f>$G$78</f>
        <v>74.035856886907681</v>
      </c>
      <c r="H43">
        <f>$G$79</f>
        <v>186.22576677975891</v>
      </c>
      <c r="I43">
        <f>$E$74</f>
        <v>130.1308118333333</v>
      </c>
      <c r="J43">
        <f t="shared" si="6"/>
        <v>1.8022031788117718</v>
      </c>
      <c r="O43">
        <f t="shared" si="3"/>
        <v>1.0183527862859638</v>
      </c>
      <c r="W43"/>
      <c r="X43"/>
    </row>
    <row r="44" spans="2:25" s="5" customFormat="1" x14ac:dyDescent="0.25">
      <c r="B44" s="1">
        <v>46</v>
      </c>
      <c r="C44" s="5">
        <v>9357.9521480000003</v>
      </c>
      <c r="D44" s="5">
        <v>9506.8857420000004</v>
      </c>
      <c r="E44" s="5">
        <f t="shared" ref="E44:E65" si="9">D44-C44</f>
        <v>148.93359400000008</v>
      </c>
      <c r="F44" s="5">
        <f t="shared" si="8"/>
        <v>9432.4189450000013</v>
      </c>
      <c r="G44">
        <f>$G$78</f>
        <v>74.035856886907681</v>
      </c>
      <c r="H44">
        <f>$G$79</f>
        <v>186.22576677975891</v>
      </c>
      <c r="I44">
        <f>$E$74</f>
        <v>130.1308118333333</v>
      </c>
      <c r="J44">
        <f t="shared" ref="J44:J48" si="10">(E44/D44)*100</f>
        <v>1.5665865567525832</v>
      </c>
      <c r="O44">
        <f t="shared" ref="O44:O73" si="11">D44/C44</f>
        <v>1.0159151908071928</v>
      </c>
      <c r="W44"/>
      <c r="X44"/>
    </row>
    <row r="45" spans="2:25" s="5" customFormat="1" x14ac:dyDescent="0.25">
      <c r="B45" s="1">
        <v>47</v>
      </c>
      <c r="C45" s="5">
        <v>8843.4355469999991</v>
      </c>
      <c r="D45" s="5">
        <v>8959.2705079999996</v>
      </c>
      <c r="E45" s="5">
        <f t="shared" si="9"/>
        <v>115.83496100000048</v>
      </c>
      <c r="F45" s="5">
        <f t="shared" si="8"/>
        <v>8901.3530274999994</v>
      </c>
      <c r="G45">
        <f>$G$78</f>
        <v>74.035856886907681</v>
      </c>
      <c r="H45">
        <f>$G$79</f>
        <v>186.22576677975891</v>
      </c>
      <c r="I45">
        <f>$E$74</f>
        <v>130.1308118333333</v>
      </c>
      <c r="J45">
        <f t="shared" si="10"/>
        <v>1.2929061679359719</v>
      </c>
      <c r="O45">
        <f t="shared" si="11"/>
        <v>1.0130984118541233</v>
      </c>
      <c r="W45"/>
      <c r="X45"/>
    </row>
    <row r="46" spans="2:25" x14ac:dyDescent="0.25">
      <c r="B46" s="1">
        <v>48</v>
      </c>
      <c r="C46">
        <v>8865.3652340000008</v>
      </c>
      <c r="D46">
        <v>9002.4736329999996</v>
      </c>
      <c r="E46" s="5">
        <f t="shared" si="9"/>
        <v>137.10839899999883</v>
      </c>
      <c r="F46">
        <f t="shared" si="8"/>
        <v>8933.9194334999993</v>
      </c>
      <c r="G46">
        <f>$G$78</f>
        <v>74.035856886907681</v>
      </c>
      <c r="H46">
        <f>$G$79</f>
        <v>186.22576677975891</v>
      </c>
      <c r="I46">
        <f>$E$74</f>
        <v>130.1308118333333</v>
      </c>
      <c r="J46">
        <f t="shared" si="10"/>
        <v>1.523008059667136</v>
      </c>
      <c r="O46">
        <f t="shared" si="11"/>
        <v>1.0154656232857917</v>
      </c>
      <c r="Y46" s="5"/>
    </row>
    <row r="47" spans="2:25" x14ac:dyDescent="0.25">
      <c r="B47" s="1">
        <v>49</v>
      </c>
      <c r="C47">
        <v>8872.4492190000001</v>
      </c>
      <c r="D47">
        <v>8985.3662110000005</v>
      </c>
      <c r="E47" s="5">
        <f t="shared" si="9"/>
        <v>112.91699200000039</v>
      </c>
      <c r="F47">
        <f t="shared" si="8"/>
        <v>8928.9077150000012</v>
      </c>
      <c r="G47">
        <f>$G$78</f>
        <v>74.035856886907681</v>
      </c>
      <c r="H47">
        <f>$G$79</f>
        <v>186.22576677975891</v>
      </c>
      <c r="I47">
        <f>$E$74</f>
        <v>130.1308118333333</v>
      </c>
      <c r="J47">
        <f t="shared" si="10"/>
        <v>1.2566765710869521</v>
      </c>
      <c r="O47">
        <f t="shared" si="11"/>
        <v>1.0127266991574539</v>
      </c>
      <c r="Y47" s="5"/>
    </row>
    <row r="48" spans="2:25" x14ac:dyDescent="0.25">
      <c r="B48" s="1">
        <v>50</v>
      </c>
      <c r="C48">
        <v>8847.0703130000002</v>
      </c>
      <c r="D48">
        <v>8959.7949219999991</v>
      </c>
      <c r="E48" s="5">
        <f t="shared" si="9"/>
        <v>112.72460899999896</v>
      </c>
      <c r="F48">
        <f t="shared" si="8"/>
        <v>8903.4326174999987</v>
      </c>
      <c r="G48">
        <f>$G$78</f>
        <v>74.035856886907681</v>
      </c>
      <c r="H48">
        <f>$G$79</f>
        <v>186.22576677975891</v>
      </c>
      <c r="I48">
        <f>$E$74</f>
        <v>130.1308118333333</v>
      </c>
      <c r="J48">
        <f t="shared" si="10"/>
        <v>1.2581159499891394</v>
      </c>
      <c r="O48">
        <f t="shared" si="11"/>
        <v>1.0127414618638624</v>
      </c>
      <c r="Y48" s="5"/>
    </row>
    <row r="49" spans="2:25" x14ac:dyDescent="0.25">
      <c r="B49" s="1">
        <v>51</v>
      </c>
      <c r="C49">
        <v>8847.0898440000001</v>
      </c>
      <c r="D49">
        <v>8956.9824219999991</v>
      </c>
      <c r="E49" s="5">
        <f t="shared" si="9"/>
        <v>109.89257799999905</v>
      </c>
      <c r="F49">
        <f>AVERAGE(C49,D49)</f>
        <v>8902.0361329999996</v>
      </c>
      <c r="G49">
        <f>$G$78</f>
        <v>74.035856886907681</v>
      </c>
      <c r="H49">
        <f>$G$79</f>
        <v>186.22576677975891</v>
      </c>
      <c r="I49">
        <f>$E$74</f>
        <v>130.1308118333333</v>
      </c>
      <c r="J49">
        <f t="shared" ref="J49:J64" si="12">(E49/D49)*100</f>
        <v>1.2268928621550337</v>
      </c>
      <c r="O49">
        <f t="shared" si="11"/>
        <v>1.0124213249710046</v>
      </c>
      <c r="Y49" s="5"/>
    </row>
    <row r="50" spans="2:25" x14ac:dyDescent="0.25">
      <c r="B50" s="1">
        <v>52</v>
      </c>
      <c r="C50">
        <v>8872.5175780000009</v>
      </c>
      <c r="D50">
        <v>8962.2148440000001</v>
      </c>
      <c r="E50" s="5">
        <f t="shared" si="9"/>
        <v>89.697265999999217</v>
      </c>
      <c r="F50">
        <f t="shared" ref="F50:F64" si="13">AVERAGE(C50,D50)</f>
        <v>8917.3662110000005</v>
      </c>
      <c r="G50">
        <f>$G$78</f>
        <v>74.035856886907681</v>
      </c>
      <c r="H50">
        <f>$G$79</f>
        <v>186.22576677975891</v>
      </c>
      <c r="I50">
        <f>$E$74</f>
        <v>130.1308118333333</v>
      </c>
      <c r="J50">
        <f t="shared" si="12"/>
        <v>1.0008381584385864</v>
      </c>
      <c r="O50">
        <f t="shared" si="11"/>
        <v>1.0101095619379115</v>
      </c>
      <c r="Y50" s="5"/>
    </row>
    <row r="51" spans="2:25" x14ac:dyDescent="0.25">
      <c r="B51" s="1">
        <v>53</v>
      </c>
      <c r="C51">
        <v>8834.4960940000001</v>
      </c>
      <c r="D51">
        <v>9005.2304690000001</v>
      </c>
      <c r="E51" s="5">
        <f t="shared" si="9"/>
        <v>170.734375</v>
      </c>
      <c r="F51">
        <f t="shared" si="13"/>
        <v>8919.8632815000001</v>
      </c>
      <c r="G51">
        <f>$G$78</f>
        <v>74.035856886907681</v>
      </c>
      <c r="H51">
        <f>$G$79</f>
        <v>186.22576677975891</v>
      </c>
      <c r="I51">
        <f>$E$74</f>
        <v>130.1308118333333</v>
      </c>
      <c r="J51">
        <f>(E51/D51)*100</f>
        <v>1.8959467565848924</v>
      </c>
      <c r="O51">
        <f t="shared" si="11"/>
        <v>1.0193258758828312</v>
      </c>
      <c r="Y51" s="5"/>
    </row>
    <row r="52" spans="2:25" x14ac:dyDescent="0.25">
      <c r="B52" s="1">
        <v>54</v>
      </c>
      <c r="C52">
        <v>8845.9736329999996</v>
      </c>
      <c r="D52">
        <v>8967.2216800000006</v>
      </c>
      <c r="E52" s="5">
        <f t="shared" si="9"/>
        <v>121.24804700000095</v>
      </c>
      <c r="F52">
        <f t="shared" si="13"/>
        <v>8906.5976565000001</v>
      </c>
      <c r="G52">
        <f>$G$78</f>
        <v>74.035856886907681</v>
      </c>
      <c r="H52">
        <f>$G$79</f>
        <v>186.22576677975891</v>
      </c>
      <c r="I52">
        <f>$E$74</f>
        <v>130.1308118333333</v>
      </c>
      <c r="J52">
        <f t="shared" si="12"/>
        <v>1.3521250095826889</v>
      </c>
      <c r="O52">
        <f t="shared" si="11"/>
        <v>1.0137065801945966</v>
      </c>
      <c r="Y52" s="5"/>
    </row>
    <row r="53" spans="2:25" x14ac:dyDescent="0.25">
      <c r="B53" s="1">
        <v>55</v>
      </c>
      <c r="C53">
        <v>8842.5263670000004</v>
      </c>
      <c r="D53">
        <v>8974.3525389999995</v>
      </c>
      <c r="E53" s="5">
        <f t="shared" si="9"/>
        <v>131.82617199999913</v>
      </c>
      <c r="F53">
        <f t="shared" si="13"/>
        <v>8908.439452999999</v>
      </c>
      <c r="G53">
        <f>$G$78</f>
        <v>74.035856886907681</v>
      </c>
      <c r="H53">
        <f>$G$79</f>
        <v>186.22576677975891</v>
      </c>
      <c r="I53">
        <f>$E$74</f>
        <v>130.1308118333333</v>
      </c>
      <c r="J53">
        <f t="shared" si="12"/>
        <v>1.4689212556239557</v>
      </c>
      <c r="O53">
        <f t="shared" si="11"/>
        <v>1.0149082023087848</v>
      </c>
      <c r="Y53" s="5"/>
    </row>
    <row r="54" spans="2:25" x14ac:dyDescent="0.25">
      <c r="B54" s="1">
        <v>56</v>
      </c>
      <c r="C54">
        <v>7805.9907229999999</v>
      </c>
      <c r="D54">
        <v>7960.2148440000001</v>
      </c>
      <c r="E54" s="5">
        <f t="shared" si="9"/>
        <v>154.2241210000002</v>
      </c>
      <c r="F54">
        <f t="shared" si="13"/>
        <v>7883.1027835000004</v>
      </c>
      <c r="G54">
        <f>$G$78</f>
        <v>74.035856886907681</v>
      </c>
      <c r="H54">
        <f>$G$79</f>
        <v>186.22576677975891</v>
      </c>
      <c r="I54">
        <f>$E$74</f>
        <v>130.1308118333333</v>
      </c>
      <c r="J54">
        <f t="shared" si="12"/>
        <v>1.9374366649946189</v>
      </c>
      <c r="O54">
        <f t="shared" si="11"/>
        <v>1.0197571488966271</v>
      </c>
      <c r="Y54" s="5"/>
    </row>
    <row r="55" spans="2:25" x14ac:dyDescent="0.25">
      <c r="B55" s="1">
        <v>57</v>
      </c>
      <c r="C55">
        <v>7799.5351559999999</v>
      </c>
      <c r="D55">
        <v>7954.5727539999998</v>
      </c>
      <c r="E55" s="5">
        <f t="shared" si="9"/>
        <v>155.03759799999989</v>
      </c>
      <c r="F55">
        <f t="shared" si="13"/>
        <v>7877.0539549999994</v>
      </c>
      <c r="G55">
        <f>$G$78</f>
        <v>74.035856886907681</v>
      </c>
      <c r="H55">
        <f>$G$79</f>
        <v>186.22576677975891</v>
      </c>
      <c r="I55">
        <f>$E$74</f>
        <v>130.1308118333333</v>
      </c>
      <c r="J55">
        <f t="shared" si="12"/>
        <v>1.9490374001801467</v>
      </c>
      <c r="O55">
        <f t="shared" si="11"/>
        <v>1.0198777997533268</v>
      </c>
      <c r="Y55" s="5"/>
    </row>
    <row r="56" spans="2:25" s="10" customFormat="1" x14ac:dyDescent="0.25">
      <c r="B56" s="1">
        <v>59</v>
      </c>
      <c r="C56" s="10">
        <v>7821.9121089999999</v>
      </c>
      <c r="D56" s="10">
        <v>7973.890625</v>
      </c>
      <c r="E56" s="5">
        <f t="shared" si="9"/>
        <v>151.97851600000013</v>
      </c>
      <c r="F56">
        <f t="shared" si="13"/>
        <v>7897.9013670000004</v>
      </c>
      <c r="G56">
        <f>$G$78</f>
        <v>74.035856886907681</v>
      </c>
      <c r="H56">
        <f>$G$79</f>
        <v>186.22576677975891</v>
      </c>
      <c r="I56">
        <f>$E$74</f>
        <v>130.1308118333333</v>
      </c>
      <c r="J56">
        <f t="shared" si="12"/>
        <v>1.9059518514526919</v>
      </c>
      <c r="O56">
        <f t="shared" si="11"/>
        <v>1.0194298419468473</v>
      </c>
      <c r="Y56" s="2"/>
    </row>
    <row r="57" spans="2:25" s="10" customFormat="1" x14ac:dyDescent="0.25">
      <c r="B57" s="1">
        <v>60</v>
      </c>
      <c r="C57" s="10">
        <v>7812.5546880000002</v>
      </c>
      <c r="D57" s="10">
        <v>7982.5385740000002</v>
      </c>
      <c r="E57" s="5">
        <f t="shared" si="9"/>
        <v>169.98388599999998</v>
      </c>
      <c r="F57">
        <f t="shared" si="13"/>
        <v>7897.5466310000002</v>
      </c>
      <c r="G57">
        <f>$G$78</f>
        <v>74.035856886907681</v>
      </c>
      <c r="H57">
        <f>$G$79</f>
        <v>186.22576677975891</v>
      </c>
      <c r="I57">
        <f>$E$74</f>
        <v>130.1308118333333</v>
      </c>
      <c r="J57">
        <f t="shared" si="12"/>
        <v>2.1294464714978774</v>
      </c>
      <c r="O57">
        <f t="shared" si="11"/>
        <v>1.0217577851021118</v>
      </c>
      <c r="Y57" s="2"/>
    </row>
    <row r="58" spans="2:25" s="10" customFormat="1" x14ac:dyDescent="0.25">
      <c r="B58" s="1">
        <v>61</v>
      </c>
      <c r="C58" s="10">
        <v>7807.0141599999997</v>
      </c>
      <c r="D58" s="10">
        <v>7981.8842770000001</v>
      </c>
      <c r="E58" s="5">
        <f t="shared" si="9"/>
        <v>174.87011700000039</v>
      </c>
      <c r="F58">
        <f t="shared" si="13"/>
        <v>7894.4492184999999</v>
      </c>
      <c r="G58">
        <f>$G$78</f>
        <v>74.035856886907681</v>
      </c>
      <c r="H58">
        <f>$G$79</f>
        <v>186.22576677975891</v>
      </c>
      <c r="I58">
        <f>$E$74</f>
        <v>130.1308118333333</v>
      </c>
      <c r="J58">
        <f t="shared" si="12"/>
        <v>2.1908375382476168</v>
      </c>
      <c r="O58">
        <f t="shared" si="11"/>
        <v>1.0223991033468294</v>
      </c>
      <c r="Y58" s="2"/>
    </row>
    <row r="59" spans="2:25" s="10" customFormat="1" x14ac:dyDescent="0.25">
      <c r="B59" s="1">
        <v>62</v>
      </c>
      <c r="C59" s="10">
        <v>6726.5991210000002</v>
      </c>
      <c r="D59" s="10">
        <v>6844.0263670000004</v>
      </c>
      <c r="E59" s="5">
        <f t="shared" si="9"/>
        <v>117.4272460000002</v>
      </c>
      <c r="F59">
        <f t="shared" si="13"/>
        <v>6785.3127440000007</v>
      </c>
      <c r="G59">
        <f>$G$78</f>
        <v>74.035856886907681</v>
      </c>
      <c r="H59">
        <f>$G$79</f>
        <v>186.22576677975891</v>
      </c>
      <c r="I59">
        <f>$E$74</f>
        <v>130.1308118333333</v>
      </c>
      <c r="J59">
        <f t="shared" ref="J59:J61" si="14">(E59/D59)*100</f>
        <v>1.7157626184230068</v>
      </c>
      <c r="O59">
        <f t="shared" si="11"/>
        <v>1.0174571494283642</v>
      </c>
      <c r="Y59" s="2"/>
    </row>
    <row r="60" spans="2:25" s="10" customFormat="1" x14ac:dyDescent="0.25">
      <c r="B60" s="1">
        <v>63</v>
      </c>
      <c r="C60" s="10">
        <v>6717.5078130000002</v>
      </c>
      <c r="D60" s="10">
        <v>6869.6020509999998</v>
      </c>
      <c r="E60" s="5">
        <f t="shared" si="9"/>
        <v>152.09423799999968</v>
      </c>
      <c r="F60">
        <f t="shared" si="13"/>
        <v>6793.554932</v>
      </c>
      <c r="G60">
        <f>$G$78</f>
        <v>74.035856886907681</v>
      </c>
      <c r="H60">
        <f>$G$79</f>
        <v>186.22576677975891</v>
      </c>
      <c r="I60">
        <f>$E$74</f>
        <v>130.1308118333333</v>
      </c>
      <c r="J60">
        <f t="shared" si="14"/>
        <v>2.2140181755922748</v>
      </c>
      <c r="O60">
        <f t="shared" si="11"/>
        <v>1.0226414679720448</v>
      </c>
      <c r="Y60" s="2"/>
    </row>
    <row r="61" spans="2:25" s="10" customFormat="1" x14ac:dyDescent="0.25">
      <c r="B61" s="1">
        <v>64</v>
      </c>
      <c r="C61" s="10">
        <v>6712.4482420000004</v>
      </c>
      <c r="D61" s="10">
        <v>6869.0698240000002</v>
      </c>
      <c r="E61" s="5">
        <f t="shared" si="9"/>
        <v>156.62158199999976</v>
      </c>
      <c r="F61">
        <f t="shared" si="13"/>
        <v>6790.7590330000003</v>
      </c>
      <c r="G61">
        <f>$G$78</f>
        <v>74.035856886907681</v>
      </c>
      <c r="H61">
        <f>$G$79</f>
        <v>186.22576677975891</v>
      </c>
      <c r="I61">
        <f>$E$74</f>
        <v>130.1308118333333</v>
      </c>
      <c r="J61">
        <f t="shared" si="14"/>
        <v>2.2800988490869032</v>
      </c>
      <c r="O61">
        <f t="shared" si="11"/>
        <v>1.0233330040476161</v>
      </c>
      <c r="Y61" s="2"/>
    </row>
    <row r="62" spans="2:25" s="10" customFormat="1" x14ac:dyDescent="0.25">
      <c r="B62" s="1">
        <v>65</v>
      </c>
      <c r="C62" s="10">
        <v>6736.4902339999999</v>
      </c>
      <c r="D62" s="10">
        <v>6831.4951170000004</v>
      </c>
      <c r="E62" s="5">
        <f t="shared" si="9"/>
        <v>95.004883000000518</v>
      </c>
      <c r="F62">
        <f t="shared" si="13"/>
        <v>6783.9926754999997</v>
      </c>
      <c r="G62">
        <f>$G$78</f>
        <v>74.035856886907681</v>
      </c>
      <c r="H62">
        <f>$G$79</f>
        <v>186.22576677975891</v>
      </c>
      <c r="I62">
        <f>$E$74</f>
        <v>130.1308118333333</v>
      </c>
      <c r="J62">
        <f t="shared" si="12"/>
        <v>1.3906894665500573</v>
      </c>
      <c r="O62">
        <f t="shared" si="11"/>
        <v>1.0141030239338131</v>
      </c>
      <c r="Y62" s="2"/>
    </row>
    <row r="63" spans="2:25" s="10" customFormat="1" x14ac:dyDescent="0.25">
      <c r="B63" s="1">
        <v>66</v>
      </c>
      <c r="C63" s="10">
        <v>6723.6899409999996</v>
      </c>
      <c r="D63" s="10">
        <v>6846.0844729999999</v>
      </c>
      <c r="E63" s="5">
        <f t="shared" si="9"/>
        <v>122.39453200000025</v>
      </c>
      <c r="F63">
        <f t="shared" si="13"/>
        <v>6784.8872069999998</v>
      </c>
      <c r="G63">
        <f>$G$78</f>
        <v>74.035856886907681</v>
      </c>
      <c r="H63">
        <f>$G$79</f>
        <v>186.22576677975891</v>
      </c>
      <c r="I63">
        <f>$E$74</f>
        <v>130.1308118333333</v>
      </c>
      <c r="J63">
        <f t="shared" si="12"/>
        <v>1.7878034149696396</v>
      </c>
      <c r="O63">
        <f t="shared" si="11"/>
        <v>1.0182034765246473</v>
      </c>
      <c r="Y63" s="2"/>
    </row>
    <row r="64" spans="2:25" s="10" customFormat="1" x14ac:dyDescent="0.25">
      <c r="B64" s="1">
        <v>67</v>
      </c>
      <c r="C64" s="10">
        <v>6710.6904299999997</v>
      </c>
      <c r="D64" s="10">
        <v>6867.9482420000004</v>
      </c>
      <c r="E64" s="5">
        <f t="shared" si="9"/>
        <v>157.25781200000074</v>
      </c>
      <c r="F64">
        <f t="shared" si="13"/>
        <v>6789.3193360000005</v>
      </c>
      <c r="G64">
        <f>$G$78</f>
        <v>74.035856886907681</v>
      </c>
      <c r="H64">
        <f>$G$79</f>
        <v>186.22576677975891</v>
      </c>
      <c r="I64">
        <f>$E$74</f>
        <v>130.1308118333333</v>
      </c>
      <c r="J64">
        <f t="shared" si="12"/>
        <v>2.2897349609933291</v>
      </c>
      <c r="O64">
        <f t="shared" si="11"/>
        <v>1.0234339243689416</v>
      </c>
      <c r="Y64" s="2"/>
    </row>
    <row r="65" spans="1:33" s="10" customFormat="1" x14ac:dyDescent="0.25">
      <c r="B65" s="1">
        <v>68</v>
      </c>
      <c r="C65" s="10">
        <v>6703.9951170000004</v>
      </c>
      <c r="D65" s="10">
        <v>6853.5522460000002</v>
      </c>
      <c r="E65" s="5">
        <f t="shared" si="9"/>
        <v>149.5571289999998</v>
      </c>
      <c r="F65">
        <f t="shared" ref="F65" si="15">AVERAGE(C65,D65)</f>
        <v>6778.7736815000007</v>
      </c>
      <c r="G65">
        <f>$G$78</f>
        <v>74.035856886907681</v>
      </c>
      <c r="H65">
        <f>$G$79</f>
        <v>186.22576677975891</v>
      </c>
      <c r="I65">
        <f>$E$74</f>
        <v>130.1308118333333</v>
      </c>
      <c r="J65">
        <f t="shared" ref="J65" si="16">(E65/D65)*100</f>
        <v>2.1821841233834198</v>
      </c>
      <c r="O65">
        <f t="shared" si="11"/>
        <v>1.0223086572096021</v>
      </c>
      <c r="Y65" s="2"/>
    </row>
    <row r="66" spans="1:33" s="10" customFormat="1" x14ac:dyDescent="0.25">
      <c r="B66" s="1">
        <v>69</v>
      </c>
      <c r="C66" s="10">
        <v>6702.9619140000004</v>
      </c>
      <c r="D66" s="10">
        <v>6854.3618159999996</v>
      </c>
      <c r="E66" s="5">
        <f t="shared" ref="E66:E73" si="17">D66-C66</f>
        <v>151.3999019999992</v>
      </c>
      <c r="F66">
        <f t="shared" ref="F66:F73" si="18">AVERAGE(C66,D66)</f>
        <v>6778.661865</v>
      </c>
      <c r="G66">
        <f>$G$78</f>
        <v>74.035856886907681</v>
      </c>
      <c r="H66">
        <f>$G$79</f>
        <v>186.22576677975891</v>
      </c>
      <c r="I66">
        <f>$E$74</f>
        <v>130.1308118333333</v>
      </c>
      <c r="J66">
        <f t="shared" ref="J66:J73" si="19">(E66/D66)*100</f>
        <v>2.2088110616890613</v>
      </c>
      <c r="O66">
        <f t="shared" si="11"/>
        <v>1.022587015105036</v>
      </c>
      <c r="Y66" s="2"/>
    </row>
    <row r="67" spans="1:33" s="10" customFormat="1" x14ac:dyDescent="0.25">
      <c r="B67" s="1">
        <v>70</v>
      </c>
      <c r="C67" s="10">
        <v>6546.3066410000001</v>
      </c>
      <c r="D67" s="10">
        <v>6666.1196289999998</v>
      </c>
      <c r="E67" s="5">
        <f t="shared" si="17"/>
        <v>119.81298799999968</v>
      </c>
      <c r="F67">
        <f t="shared" si="18"/>
        <v>6606.213135</v>
      </c>
      <c r="G67">
        <f>$G$78</f>
        <v>74.035856886907681</v>
      </c>
      <c r="H67">
        <f>$G$79</f>
        <v>186.22576677975891</v>
      </c>
      <c r="I67">
        <f>$E$74</f>
        <v>130.1308118333333</v>
      </c>
      <c r="J67">
        <f t="shared" si="19"/>
        <v>1.7973423020908659</v>
      </c>
      <c r="O67">
        <f t="shared" si="11"/>
        <v>1.0183023794286694</v>
      </c>
      <c r="Y67" s="2"/>
    </row>
    <row r="68" spans="1:33" s="10" customFormat="1" x14ac:dyDescent="0.25">
      <c r="B68" s="1">
        <v>71</v>
      </c>
      <c r="C68" s="10">
        <v>6547.9995120000003</v>
      </c>
      <c r="D68" s="10">
        <v>6687.173828</v>
      </c>
      <c r="E68" s="5">
        <f t="shared" si="17"/>
        <v>139.17431599999964</v>
      </c>
      <c r="F68">
        <f t="shared" si="18"/>
        <v>6617.5866700000006</v>
      </c>
      <c r="G68">
        <f>$G$78</f>
        <v>74.035856886907681</v>
      </c>
      <c r="H68">
        <f>$G$79</f>
        <v>186.22576677975891</v>
      </c>
      <c r="I68">
        <f>$E$74</f>
        <v>130.1308118333333</v>
      </c>
      <c r="J68">
        <f t="shared" si="19"/>
        <v>2.0812127750778671</v>
      </c>
      <c r="O68">
        <f t="shared" si="11"/>
        <v>1.0212544786762654</v>
      </c>
      <c r="Y68" s="2"/>
    </row>
    <row r="69" spans="1:33" s="10" customFormat="1" x14ac:dyDescent="0.25">
      <c r="B69" s="1">
        <v>72</v>
      </c>
      <c r="C69" s="10">
        <v>6549.0878910000001</v>
      </c>
      <c r="D69" s="10">
        <v>6726.5751950000003</v>
      </c>
      <c r="E69" s="5">
        <f t="shared" si="17"/>
        <v>177.48730400000022</v>
      </c>
      <c r="F69">
        <f t="shared" si="18"/>
        <v>6637.8315430000002</v>
      </c>
      <c r="G69">
        <f>$G$78</f>
        <v>74.035856886907681</v>
      </c>
      <c r="H69">
        <f>$G$79</f>
        <v>186.22576677975891</v>
      </c>
      <c r="I69">
        <f>$E$74</f>
        <v>130.1308118333333</v>
      </c>
      <c r="J69">
        <f t="shared" si="19"/>
        <v>2.6385983781453919</v>
      </c>
      <c r="O69">
        <f t="shared" si="11"/>
        <v>1.0271010722338769</v>
      </c>
      <c r="Y69" s="2"/>
    </row>
    <row r="70" spans="1:33" s="10" customFormat="1" x14ac:dyDescent="0.25">
      <c r="B70" s="1">
        <v>73</v>
      </c>
      <c r="C70" s="10">
        <v>6556.8881840000004</v>
      </c>
      <c r="D70" s="10">
        <v>6652.9116210000002</v>
      </c>
      <c r="E70" s="5">
        <f t="shared" si="17"/>
        <v>96.023436999999831</v>
      </c>
      <c r="F70">
        <f t="shared" si="18"/>
        <v>6604.8999025000003</v>
      </c>
      <c r="G70">
        <f>$G$78</f>
        <v>74.035856886907681</v>
      </c>
      <c r="H70">
        <f>$G$79</f>
        <v>186.22576677975891</v>
      </c>
      <c r="I70">
        <f>$E$74</f>
        <v>130.1308118333333</v>
      </c>
      <c r="J70">
        <f t="shared" si="19"/>
        <v>1.4433295145076124</v>
      </c>
      <c r="O70">
        <f t="shared" si="11"/>
        <v>1.0146446659307558</v>
      </c>
      <c r="Y70" s="2"/>
    </row>
    <row r="71" spans="1:33" s="10" customFormat="1" x14ac:dyDescent="0.25">
      <c r="B71" s="1">
        <v>74</v>
      </c>
      <c r="C71" s="10">
        <v>6550.7802730000003</v>
      </c>
      <c r="D71" s="10">
        <v>6667.6801759999998</v>
      </c>
      <c r="E71" s="5">
        <f t="shared" si="17"/>
        <v>116.89990299999954</v>
      </c>
      <c r="F71">
        <f t="shared" si="18"/>
        <v>6609.2302245000001</v>
      </c>
      <c r="G71">
        <f>$G$78</f>
        <v>74.035856886907681</v>
      </c>
      <c r="H71">
        <f>$G$79</f>
        <v>186.22576677975891</v>
      </c>
      <c r="I71">
        <f>$E$74</f>
        <v>130.1308118333333</v>
      </c>
      <c r="J71">
        <f t="shared" si="19"/>
        <v>1.7532320074495358</v>
      </c>
      <c r="O71">
        <f t="shared" si="11"/>
        <v>1.0178451876155608</v>
      </c>
      <c r="Y71" s="2"/>
    </row>
    <row r="72" spans="1:33" s="10" customFormat="1" x14ac:dyDescent="0.25">
      <c r="B72" s="1">
        <v>75</v>
      </c>
      <c r="C72" s="10">
        <v>6546.638672</v>
      </c>
      <c r="D72" s="10">
        <v>6668.404297</v>
      </c>
      <c r="E72" s="5">
        <f t="shared" si="17"/>
        <v>121.765625</v>
      </c>
      <c r="F72">
        <f t="shared" si="18"/>
        <v>6607.5214845</v>
      </c>
      <c r="G72">
        <f>$G$78</f>
        <v>74.035856886907681</v>
      </c>
      <c r="H72">
        <f>$G$79</f>
        <v>186.22576677975891</v>
      </c>
      <c r="I72">
        <f>$E$74</f>
        <v>130.1308118333333</v>
      </c>
      <c r="J72">
        <f t="shared" si="19"/>
        <v>1.8260084358529411</v>
      </c>
      <c r="O72">
        <f t="shared" si="11"/>
        <v>1.0185997167555301</v>
      </c>
      <c r="Y72" s="2"/>
    </row>
    <row r="73" spans="1:33" s="10" customFormat="1" x14ac:dyDescent="0.25">
      <c r="B73" s="1">
        <v>78</v>
      </c>
      <c r="C73" s="10">
        <v>6534.8310549999997</v>
      </c>
      <c r="D73" s="10">
        <v>6707.4150390000004</v>
      </c>
      <c r="E73" s="5">
        <f t="shared" si="17"/>
        <v>172.58398400000078</v>
      </c>
      <c r="F73">
        <f t="shared" si="18"/>
        <v>6621.123047</v>
      </c>
      <c r="G73">
        <f>$G$78</f>
        <v>74.035856886907681</v>
      </c>
      <c r="H73">
        <f>$G$79</f>
        <v>186.22576677975891</v>
      </c>
      <c r="I73">
        <f>$E$74</f>
        <v>130.1308118333333</v>
      </c>
      <c r="J73">
        <f t="shared" si="19"/>
        <v>2.5730327256702918</v>
      </c>
      <c r="O73">
        <f t="shared" si="11"/>
        <v>1.0264098616394912</v>
      </c>
      <c r="Y73" s="2"/>
    </row>
    <row r="74" spans="1:33" s="9" customFormat="1" x14ac:dyDescent="0.25">
      <c r="B74" s="1">
        <f>COUNT(B2:B73)</f>
        <v>72</v>
      </c>
      <c r="E74" s="14">
        <f>AVERAGE(E2:E73)</f>
        <v>130.1308118333333</v>
      </c>
      <c r="F74" s="9" t="s">
        <v>0</v>
      </c>
      <c r="J74"/>
    </row>
    <row r="75" spans="1:33" x14ac:dyDescent="0.25">
      <c r="A75" s="2"/>
      <c r="E75" s="2">
        <f>STDEV(E2:E73)</f>
        <v>28.619874972666128</v>
      </c>
      <c r="F75" t="s">
        <v>1</v>
      </c>
      <c r="G75" s="10"/>
      <c r="H75" s="10"/>
    </row>
    <row r="77" spans="1:33" ht="15.75" thickBot="1" x14ac:dyDescent="0.3">
      <c r="F77" t="s">
        <v>4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7" t="s">
        <v>2</v>
      </c>
      <c r="G78" s="3">
        <f>E74-(1.96*E75)</f>
        <v>74.035856886907681</v>
      </c>
      <c r="H78" t="s">
        <v>17</v>
      </c>
      <c r="I78" s="1" t="s">
        <v>24</v>
      </c>
      <c r="J78" s="15">
        <f>E75/E74</f>
        <v>0.21993157938122601</v>
      </c>
      <c r="K78">
        <f>J78*1+0</f>
        <v>0.21993157938122601</v>
      </c>
      <c r="L78">
        <f>E74/800</f>
        <v>0.16266351479166663</v>
      </c>
      <c r="M78" t="s">
        <v>25</v>
      </c>
      <c r="N78">
        <f>Q85</f>
        <v>0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8" t="s">
        <v>3</v>
      </c>
      <c r="G79" s="4">
        <f>E74+(1.96*E75)</f>
        <v>186.22576677975891</v>
      </c>
      <c r="H79" t="s">
        <v>18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t="s">
        <v>7</v>
      </c>
      <c r="P81">
        <f>(G78-G79)/2</f>
        <v>-56.094954946425617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1" t="s">
        <v>8</v>
      </c>
      <c r="G82">
        <f>((E75)^2)/B74</f>
        <v>11.37635060348668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F83" s="11" t="s">
        <v>9</v>
      </c>
      <c r="G83">
        <f>((E75)^2)/(2*(B74-1))</f>
        <v>5.7682904468383169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F84" s="12" t="s">
        <v>10</v>
      </c>
      <c r="G84" s="10" t="s">
        <v>11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E85" s="11" t="s">
        <v>14</v>
      </c>
      <c r="F85" s="12" t="s">
        <v>12</v>
      </c>
      <c r="G85" s="10">
        <f>E75/(SQRT(B74))</f>
        <v>3.3728846116472297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13" t="s">
        <v>21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" customHeight="1" x14ac:dyDescent="0.25">
      <c r="F87" s="20" t="s">
        <v>15</v>
      </c>
      <c r="G87" s="3">
        <f>E74+(1.984*G85)</f>
        <v>136.82261490284139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1"/>
      <c r="G88" s="4">
        <f>E74-(1.984*G85)</f>
        <v>123.4390087638252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F89" s="22" t="s">
        <v>13</v>
      </c>
      <c r="G89" s="24">
        <f>1.71*G85</f>
        <v>5.7676326859167624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3"/>
      <c r="G90" s="25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17</v>
      </c>
      <c r="F91" s="26" t="s">
        <v>16</v>
      </c>
      <c r="G91" s="3">
        <f>G78-(1.984*G89)</f>
        <v>62.592873638048822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7"/>
      <c r="G92" s="4">
        <f>G78+(1.984*G89)</f>
        <v>85.478840135766532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E93" t="s">
        <v>18</v>
      </c>
      <c r="F93" s="26" t="s">
        <v>19</v>
      </c>
      <c r="G93" s="3">
        <f>G79-(1.984*G89)</f>
        <v>174.78278353090005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ht="15.75" thickBot="1" x14ac:dyDescent="0.3">
      <c r="F94" s="27"/>
      <c r="G94" s="4">
        <f>G79+(1.984*G89)</f>
        <v>197.66875002861778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19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19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AD118" s="10"/>
      <c r="AE118" s="10"/>
    </row>
  </sheetData>
  <mergeCells count="6">
    <mergeCell ref="F96:F97"/>
    <mergeCell ref="F87:F88"/>
    <mergeCell ref="F89:F90"/>
    <mergeCell ref="G89:G90"/>
    <mergeCell ref="F91:F92"/>
    <mergeCell ref="F93:F94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6"/>
  <sheetViews>
    <sheetView topLeftCell="A70" zoomScale="70" zoomScaleNormal="70" workbookViewId="0">
      <pane ySplit="4605" topLeftCell="A89"/>
      <selection activeCell="C2" sqref="C2:D81"/>
      <selection pane="bottomLeft" activeCell="E84" sqref="E8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380.11196899999999</v>
      </c>
      <c r="D2" s="5">
        <v>381.40698200000003</v>
      </c>
      <c r="E2" s="5">
        <f t="shared" ref="E2:E63" si="0">D2-C2</f>
        <v>1.2950130000000399</v>
      </c>
      <c r="F2">
        <f t="shared" ref="F2:F57" si="1">AVERAGE(C2,D2)</f>
        <v>380.75947550000001</v>
      </c>
      <c r="G2">
        <f>$G$86</f>
        <v>-1.3445729969713081</v>
      </c>
      <c r="H2">
        <f>$G$87</f>
        <v>4.1058697969713052</v>
      </c>
      <c r="I2">
        <f>$E$82</f>
        <v>1.3806483999999983</v>
      </c>
      <c r="J2">
        <f t="shared" ref="J2:J63" si="2">(E2/D2)*100</f>
        <v>0.33953573508521662</v>
      </c>
      <c r="O2">
        <f>D2/C2</f>
        <v>1.0034069250789628</v>
      </c>
      <c r="Y2" s="5"/>
    </row>
    <row r="3" spans="2:26" x14ac:dyDescent="0.25">
      <c r="B3" s="1">
        <v>2</v>
      </c>
      <c r="C3" s="5">
        <v>379.989532</v>
      </c>
      <c r="D3" s="5">
        <v>381.48144500000001</v>
      </c>
      <c r="E3" s="5">
        <f t="shared" si="0"/>
        <v>1.4919130000000109</v>
      </c>
      <c r="F3">
        <f t="shared" si="1"/>
        <v>380.73548849999997</v>
      </c>
      <c r="G3">
        <f>$G$86</f>
        <v>-1.3445729969713081</v>
      </c>
      <c r="H3">
        <f>$G$87</f>
        <v>4.1058697969713052</v>
      </c>
      <c r="I3">
        <f>$E$82</f>
        <v>1.3806483999999983</v>
      </c>
      <c r="J3">
        <f t="shared" si="2"/>
        <v>0.39108402769104822</v>
      </c>
      <c r="L3" s="16"/>
      <c r="O3">
        <f t="shared" ref="O3:O64" si="3">D3/C3</f>
        <v>1.0039261949984455</v>
      </c>
      <c r="Y3" s="5"/>
    </row>
    <row r="4" spans="2:26" x14ac:dyDescent="0.25">
      <c r="B4" s="1">
        <v>3</v>
      </c>
      <c r="C4" s="5">
        <v>379.984283</v>
      </c>
      <c r="D4" s="5">
        <v>381.41708399999999</v>
      </c>
      <c r="E4" s="5">
        <f t="shared" si="0"/>
        <v>1.4328009999999836</v>
      </c>
      <c r="F4">
        <f t="shared" si="1"/>
        <v>380.70068349999997</v>
      </c>
      <c r="G4">
        <f>$G$86</f>
        <v>-1.3445729969713081</v>
      </c>
      <c r="H4">
        <f>$G$87</f>
        <v>4.1058697969713052</v>
      </c>
      <c r="I4">
        <f>$E$82</f>
        <v>1.3806483999999983</v>
      </c>
      <c r="J4">
        <f t="shared" si="2"/>
        <v>0.37565202506765105</v>
      </c>
      <c r="O4">
        <f t="shared" si="3"/>
        <v>1.0037706849048806</v>
      </c>
      <c r="Y4" s="5"/>
    </row>
    <row r="5" spans="2:26" x14ac:dyDescent="0.25">
      <c r="B5" s="1">
        <v>4</v>
      </c>
      <c r="C5" s="5">
        <v>382.39459199999999</v>
      </c>
      <c r="D5" s="5">
        <v>382.11395299999998</v>
      </c>
      <c r="E5" s="5">
        <f t="shared" si="0"/>
        <v>-0.28063900000000785</v>
      </c>
      <c r="F5">
        <f t="shared" si="1"/>
        <v>382.25427249999996</v>
      </c>
      <c r="G5">
        <f>$G$86</f>
        <v>-1.3445729969713081</v>
      </c>
      <c r="H5">
        <f>$G$87</f>
        <v>4.1058697969713052</v>
      </c>
      <c r="I5">
        <f>$E$82</f>
        <v>1.3806483999999983</v>
      </c>
      <c r="J5">
        <f t="shared" si="2"/>
        <v>-7.3443798059896509E-2</v>
      </c>
      <c r="O5">
        <f t="shared" si="3"/>
        <v>0.99926610102268387</v>
      </c>
      <c r="Y5" s="5"/>
    </row>
    <row r="6" spans="2:26" x14ac:dyDescent="0.25">
      <c r="B6" s="1">
        <v>5</v>
      </c>
      <c r="C6" s="5">
        <v>381.48101800000001</v>
      </c>
      <c r="D6" s="5">
        <v>382.21380599999998</v>
      </c>
      <c r="E6" s="5">
        <f t="shared" si="0"/>
        <v>0.73278799999997091</v>
      </c>
      <c r="F6">
        <f t="shared" si="1"/>
        <v>381.84741199999996</v>
      </c>
      <c r="G6">
        <f>$G$86</f>
        <v>-1.3445729969713081</v>
      </c>
      <c r="H6">
        <f>$G$87</f>
        <v>4.1058697969713052</v>
      </c>
      <c r="I6">
        <f>$E$82</f>
        <v>1.3806483999999983</v>
      </c>
      <c r="J6">
        <f t="shared" si="2"/>
        <v>0.19172201226032398</v>
      </c>
      <c r="O6">
        <f t="shared" si="3"/>
        <v>1.0019209029163281</v>
      </c>
      <c r="Y6" s="5"/>
    </row>
    <row r="7" spans="2:26" x14ac:dyDescent="0.25">
      <c r="B7" s="1">
        <v>6</v>
      </c>
      <c r="C7" s="5">
        <v>381.52468900000002</v>
      </c>
      <c r="D7" s="5">
        <v>381.80166600000001</v>
      </c>
      <c r="E7" s="5">
        <f t="shared" si="0"/>
        <v>0.27697699999998804</v>
      </c>
      <c r="F7">
        <f t="shared" si="1"/>
        <v>381.66317750000002</v>
      </c>
      <c r="G7">
        <f>$G$86</f>
        <v>-1.3445729969713081</v>
      </c>
      <c r="H7">
        <f>$G$87</f>
        <v>4.1058697969713052</v>
      </c>
      <c r="I7">
        <f>$E$82</f>
        <v>1.3806483999999983</v>
      </c>
      <c r="J7">
        <f t="shared" si="2"/>
        <v>7.2544733212344864E-2</v>
      </c>
      <c r="O7">
        <f t="shared" si="3"/>
        <v>1.0007259739880163</v>
      </c>
      <c r="Y7" s="5"/>
    </row>
    <row r="8" spans="2:26" x14ac:dyDescent="0.25">
      <c r="B8" s="1">
        <v>7</v>
      </c>
      <c r="C8" s="5">
        <v>380.20541400000002</v>
      </c>
      <c r="D8" s="5">
        <v>381.55664100000001</v>
      </c>
      <c r="E8" s="5">
        <f t="shared" si="0"/>
        <v>1.3512269999999944</v>
      </c>
      <c r="F8">
        <f t="shared" si="1"/>
        <v>380.88102750000002</v>
      </c>
      <c r="G8">
        <f>$G$86</f>
        <v>-1.3445729969713081</v>
      </c>
      <c r="H8">
        <f>$G$87</f>
        <v>4.1058697969713052</v>
      </c>
      <c r="I8">
        <f>$E$82</f>
        <v>1.3806483999999983</v>
      </c>
      <c r="J8">
        <f t="shared" si="2"/>
        <v>0.35413536413850399</v>
      </c>
      <c r="O8">
        <f t="shared" si="3"/>
        <v>1.0035539393976121</v>
      </c>
      <c r="Y8" s="5"/>
    </row>
    <row r="9" spans="2:26" x14ac:dyDescent="0.25">
      <c r="B9" s="1">
        <v>8</v>
      </c>
      <c r="C9" s="5">
        <v>383.50280800000002</v>
      </c>
      <c r="D9" s="5">
        <v>381.92791699999998</v>
      </c>
      <c r="E9" s="5">
        <f t="shared" si="0"/>
        <v>-1.5748910000000365</v>
      </c>
      <c r="F9">
        <f t="shared" si="1"/>
        <v>382.71536249999997</v>
      </c>
      <c r="G9">
        <f>$G$86</f>
        <v>-1.3445729969713081</v>
      </c>
      <c r="H9">
        <f>$G$87</f>
        <v>4.1058697969713052</v>
      </c>
      <c r="I9">
        <f>$E$82</f>
        <v>1.3806483999999983</v>
      </c>
      <c r="J9">
        <f t="shared" si="2"/>
        <v>-0.4123529414583319</v>
      </c>
      <c r="O9">
        <f t="shared" si="3"/>
        <v>0.99589340425377004</v>
      </c>
      <c r="Y9" s="5"/>
    </row>
    <row r="10" spans="2:26" x14ac:dyDescent="0.25">
      <c r="B10" s="1">
        <v>9</v>
      </c>
      <c r="C10" s="5">
        <v>383.08557100000002</v>
      </c>
      <c r="D10" s="5">
        <v>381.26934799999998</v>
      </c>
      <c r="E10" s="5">
        <f t="shared" si="0"/>
        <v>-1.8162230000000363</v>
      </c>
      <c r="F10">
        <f t="shared" si="1"/>
        <v>382.1774595</v>
      </c>
      <c r="G10">
        <f>$G$86</f>
        <v>-1.3445729969713081</v>
      </c>
      <c r="H10">
        <f>$G$87</f>
        <v>4.1058697969713052</v>
      </c>
      <c r="I10">
        <f>$E$82</f>
        <v>1.3806483999999983</v>
      </c>
      <c r="J10">
        <f t="shared" si="2"/>
        <v>-0.47636218582146189</v>
      </c>
      <c r="O10">
        <f t="shared" si="3"/>
        <v>0.99525896265093206</v>
      </c>
      <c r="Y10" s="5"/>
    </row>
    <row r="11" spans="2:26" x14ac:dyDescent="0.25">
      <c r="B11" s="1">
        <v>10</v>
      </c>
      <c r="C11" s="5">
        <v>372.35162400000002</v>
      </c>
      <c r="D11" s="5">
        <v>372.50091600000002</v>
      </c>
      <c r="E11" s="5">
        <f t="shared" si="0"/>
        <v>0.14929200000000264</v>
      </c>
      <c r="F11">
        <f t="shared" si="1"/>
        <v>372.42627000000005</v>
      </c>
      <c r="G11">
        <f>$G$86</f>
        <v>-1.3445729969713081</v>
      </c>
      <c r="H11">
        <f>$G$87</f>
        <v>4.1058697969713052</v>
      </c>
      <c r="I11">
        <f>$E$82</f>
        <v>1.3806483999999983</v>
      </c>
      <c r="J11">
        <f t="shared" si="2"/>
        <v>4.007829070680799E-2</v>
      </c>
      <c r="O11">
        <f t="shared" si="3"/>
        <v>1.0004009435984089</v>
      </c>
      <c r="Y11" s="5"/>
    </row>
    <row r="12" spans="2:26" x14ac:dyDescent="0.25">
      <c r="B12" s="1">
        <v>11</v>
      </c>
      <c r="C12" s="5">
        <v>371.44418300000001</v>
      </c>
      <c r="D12" s="5">
        <v>372.09210200000001</v>
      </c>
      <c r="E12" s="5">
        <f t="shared" si="0"/>
        <v>0.64791900000000169</v>
      </c>
      <c r="F12">
        <f t="shared" si="1"/>
        <v>371.76814250000001</v>
      </c>
      <c r="G12">
        <f>$G$86</f>
        <v>-1.3445729969713081</v>
      </c>
      <c r="H12">
        <f>$G$87</f>
        <v>4.1058697969713052</v>
      </c>
      <c r="I12">
        <f>$E$82</f>
        <v>1.3806483999999983</v>
      </c>
      <c r="J12">
        <f t="shared" si="2"/>
        <v>0.17412866237080238</v>
      </c>
      <c r="O12">
        <f t="shared" si="3"/>
        <v>1.0017443239917423</v>
      </c>
      <c r="Y12" s="5"/>
    </row>
    <row r="13" spans="2:26" x14ac:dyDescent="0.25">
      <c r="B13" s="1">
        <v>12</v>
      </c>
      <c r="C13" s="5">
        <v>375.06478900000002</v>
      </c>
      <c r="D13" s="5">
        <v>373.45703099999997</v>
      </c>
      <c r="E13" s="5">
        <f t="shared" si="0"/>
        <v>-1.6077580000000466</v>
      </c>
      <c r="F13">
        <f t="shared" si="1"/>
        <v>374.26090999999997</v>
      </c>
      <c r="G13">
        <f>$G$86</f>
        <v>-1.3445729969713081</v>
      </c>
      <c r="H13">
        <f>$G$87</f>
        <v>4.1058697969713052</v>
      </c>
      <c r="I13">
        <f>$E$82</f>
        <v>1.3806483999999983</v>
      </c>
      <c r="J13">
        <f t="shared" si="2"/>
        <v>-0.43050682315311573</v>
      </c>
      <c r="O13">
        <f t="shared" si="3"/>
        <v>0.99571338593450309</v>
      </c>
      <c r="Y13" s="5"/>
    </row>
    <row r="14" spans="2:26" x14ac:dyDescent="0.25">
      <c r="B14" s="1">
        <v>13</v>
      </c>
      <c r="C14" s="5">
        <v>374.620453</v>
      </c>
      <c r="D14" s="5">
        <v>373.85507200000001</v>
      </c>
      <c r="E14" s="5">
        <f t="shared" si="0"/>
        <v>-0.76538099999999076</v>
      </c>
      <c r="F14">
        <f t="shared" si="1"/>
        <v>374.23776250000003</v>
      </c>
      <c r="G14">
        <f>$G$86</f>
        <v>-1.3445729969713081</v>
      </c>
      <c r="H14">
        <f>$G$87</f>
        <v>4.1058697969713052</v>
      </c>
      <c r="I14">
        <f>$E$82</f>
        <v>1.3806483999999983</v>
      </c>
      <c r="J14">
        <f t="shared" si="2"/>
        <v>-0.20472665942592611</v>
      </c>
      <c r="O14">
        <f t="shared" si="3"/>
        <v>0.99795691614307025</v>
      </c>
      <c r="Y14" s="5"/>
    </row>
    <row r="15" spans="2:26" x14ac:dyDescent="0.25">
      <c r="B15" s="1">
        <v>14</v>
      </c>
      <c r="C15" s="5">
        <v>374.09988399999997</v>
      </c>
      <c r="D15" s="5">
        <v>373.60137900000001</v>
      </c>
      <c r="E15" s="5">
        <f t="shared" si="0"/>
        <v>-0.498504999999966</v>
      </c>
      <c r="F15">
        <f t="shared" si="1"/>
        <v>373.85063149999996</v>
      </c>
      <c r="G15">
        <f>$G$86</f>
        <v>-1.3445729969713081</v>
      </c>
      <c r="H15">
        <f>$G$87</f>
        <v>4.1058697969713052</v>
      </c>
      <c r="I15">
        <f>$E$82</f>
        <v>1.3806483999999983</v>
      </c>
      <c r="J15">
        <f t="shared" si="2"/>
        <v>-0.13343232333196661</v>
      </c>
      <c r="O15">
        <f t="shared" si="3"/>
        <v>0.99866745481268326</v>
      </c>
      <c r="Y15" s="5"/>
    </row>
    <row r="16" spans="2:26" x14ac:dyDescent="0.25">
      <c r="B16" s="1">
        <v>15</v>
      </c>
      <c r="C16">
        <v>375.00012199999998</v>
      </c>
      <c r="D16">
        <v>372.510132</v>
      </c>
      <c r="E16" s="5">
        <f t="shared" si="0"/>
        <v>-2.4899899999999775</v>
      </c>
      <c r="F16">
        <f t="shared" si="1"/>
        <v>373.75512700000002</v>
      </c>
      <c r="G16">
        <f>$G$86</f>
        <v>-1.3445729969713081</v>
      </c>
      <c r="H16">
        <f>$G$87</f>
        <v>4.1058697969713052</v>
      </c>
      <c r="I16">
        <f>$E$82</f>
        <v>1.3806483999999983</v>
      </c>
      <c r="J16">
        <f t="shared" si="2"/>
        <v>-0.66843550982929434</v>
      </c>
      <c r="O16">
        <f t="shared" si="3"/>
        <v>0.99336002882687069</v>
      </c>
      <c r="Y16" s="5"/>
    </row>
    <row r="17" spans="2:25" x14ac:dyDescent="0.25">
      <c r="B17" s="1">
        <v>16</v>
      </c>
      <c r="C17">
        <v>374.18197600000002</v>
      </c>
      <c r="D17">
        <v>373.28430200000003</v>
      </c>
      <c r="E17" s="5">
        <f t="shared" si="0"/>
        <v>-0.89767399999999498</v>
      </c>
      <c r="F17">
        <f t="shared" si="1"/>
        <v>373.73313900000005</v>
      </c>
      <c r="G17">
        <f>$G$86</f>
        <v>-1.3445729969713081</v>
      </c>
      <c r="H17">
        <f>$G$87</f>
        <v>4.1058697969713052</v>
      </c>
      <c r="I17">
        <f>$E$82</f>
        <v>1.3806483999999983</v>
      </c>
      <c r="J17">
        <f t="shared" si="2"/>
        <v>-0.24047997603713722</v>
      </c>
      <c r="O17">
        <f t="shared" si="3"/>
        <v>0.99760096942777388</v>
      </c>
      <c r="Y17" s="5"/>
    </row>
    <row r="18" spans="2:25" x14ac:dyDescent="0.25">
      <c r="B18" s="1">
        <v>17</v>
      </c>
      <c r="C18">
        <v>374.33294699999999</v>
      </c>
      <c r="D18">
        <v>374.04846199999997</v>
      </c>
      <c r="E18" s="5">
        <f t="shared" si="0"/>
        <v>-0.28448500000001786</v>
      </c>
      <c r="F18">
        <f t="shared" si="1"/>
        <v>374.19070449999998</v>
      </c>
      <c r="G18">
        <f>$G$86</f>
        <v>-1.3445729969713081</v>
      </c>
      <c r="H18">
        <f>$G$87</f>
        <v>4.1058697969713052</v>
      </c>
      <c r="I18">
        <f>$E$82</f>
        <v>1.3806483999999983</v>
      </c>
      <c r="J18">
        <f t="shared" si="2"/>
        <v>-7.6055652916978952E-2</v>
      </c>
      <c r="O18">
        <f t="shared" si="3"/>
        <v>0.99924002147745761</v>
      </c>
      <c r="Y18" s="5"/>
    </row>
    <row r="19" spans="2:25" x14ac:dyDescent="0.25">
      <c r="B19" s="1">
        <v>18</v>
      </c>
      <c r="C19">
        <v>341.85318000000001</v>
      </c>
      <c r="D19">
        <v>340.93774400000001</v>
      </c>
      <c r="E19" s="5">
        <f t="shared" si="0"/>
        <v>-0.91543599999999969</v>
      </c>
      <c r="F19">
        <f t="shared" si="1"/>
        <v>341.39546200000001</v>
      </c>
      <c r="G19">
        <f>$G$86</f>
        <v>-1.3445729969713081</v>
      </c>
      <c r="H19">
        <f>$G$87</f>
        <v>4.1058697969713052</v>
      </c>
      <c r="I19">
        <f>$E$82</f>
        <v>1.3806483999999983</v>
      </c>
      <c r="J19">
        <f t="shared" si="2"/>
        <v>-0.26850532571131219</v>
      </c>
      <c r="O19">
        <f t="shared" si="3"/>
        <v>0.99732213694779726</v>
      </c>
      <c r="Y19" s="5"/>
    </row>
    <row r="20" spans="2:25" x14ac:dyDescent="0.25">
      <c r="B20" s="1">
        <v>19</v>
      </c>
      <c r="C20">
        <v>341.95977800000003</v>
      </c>
      <c r="D20">
        <v>342.38385</v>
      </c>
      <c r="E20" s="5">
        <f t="shared" si="0"/>
        <v>0.42407199999996692</v>
      </c>
      <c r="F20">
        <f t="shared" si="1"/>
        <v>342.17181400000004</v>
      </c>
      <c r="G20">
        <f>$G$86</f>
        <v>-1.3445729969713081</v>
      </c>
      <c r="H20">
        <f>$G$87</f>
        <v>4.1058697969713052</v>
      </c>
      <c r="I20">
        <f>$E$82</f>
        <v>1.3806483999999983</v>
      </c>
      <c r="J20">
        <f t="shared" si="2"/>
        <v>0.12385864578599924</v>
      </c>
      <c r="O20">
        <f t="shared" si="3"/>
        <v>1.0012401224567411</v>
      </c>
      <c r="Y20" s="5"/>
    </row>
    <row r="21" spans="2:25" x14ac:dyDescent="0.25">
      <c r="B21" s="1">
        <v>20</v>
      </c>
      <c r="C21">
        <v>341.157623</v>
      </c>
      <c r="D21">
        <v>341.60211199999998</v>
      </c>
      <c r="E21" s="5">
        <f t="shared" si="0"/>
        <v>0.44448899999997593</v>
      </c>
      <c r="F21">
        <f t="shared" si="1"/>
        <v>341.37986749999999</v>
      </c>
      <c r="G21">
        <f>$G$86</f>
        <v>-1.3445729969713081</v>
      </c>
      <c r="H21">
        <f>$G$87</f>
        <v>4.1058697969713052</v>
      </c>
      <c r="I21">
        <f>$E$82</f>
        <v>1.3806483999999983</v>
      </c>
      <c r="J21">
        <f t="shared" si="2"/>
        <v>0.13011892619679588</v>
      </c>
      <c r="O21">
        <f t="shared" si="3"/>
        <v>1.0013028845613687</v>
      </c>
      <c r="Y21" s="5"/>
    </row>
    <row r="22" spans="2:25" x14ac:dyDescent="0.25">
      <c r="B22" s="1">
        <v>21</v>
      </c>
      <c r="C22">
        <v>340.65090900000001</v>
      </c>
      <c r="D22">
        <v>341.446167</v>
      </c>
      <c r="E22" s="5">
        <f t="shared" si="0"/>
        <v>0.79525799999998981</v>
      </c>
      <c r="F22">
        <f t="shared" si="1"/>
        <v>341.04853800000001</v>
      </c>
      <c r="G22">
        <f>$G$86</f>
        <v>-1.3445729969713081</v>
      </c>
      <c r="H22">
        <f>$G$87</f>
        <v>4.1058697969713052</v>
      </c>
      <c r="I22">
        <f>$E$82</f>
        <v>1.3806483999999983</v>
      </c>
      <c r="J22">
        <f t="shared" si="2"/>
        <v>0.23290875015152529</v>
      </c>
      <c r="O22">
        <f t="shared" si="3"/>
        <v>1.0023345248140818</v>
      </c>
      <c r="Y22" s="5"/>
    </row>
    <row r="23" spans="2:25" x14ac:dyDescent="0.25">
      <c r="B23" s="1">
        <v>22</v>
      </c>
      <c r="C23">
        <v>340.24295000000001</v>
      </c>
      <c r="D23">
        <v>341.07147200000003</v>
      </c>
      <c r="E23" s="5">
        <f t="shared" si="0"/>
        <v>0.82852200000002085</v>
      </c>
      <c r="F23">
        <f t="shared" si="1"/>
        <v>340.65721100000002</v>
      </c>
      <c r="G23">
        <f>$G$86</f>
        <v>-1.3445729969713081</v>
      </c>
      <c r="H23">
        <f>$G$87</f>
        <v>4.1058697969713052</v>
      </c>
      <c r="I23">
        <f>$E$82</f>
        <v>1.3806483999999983</v>
      </c>
      <c r="J23">
        <f t="shared" si="2"/>
        <v>0.2429174140955479</v>
      </c>
      <c r="O23">
        <f t="shared" si="3"/>
        <v>1.0024350893971499</v>
      </c>
      <c r="Y23" s="5"/>
    </row>
    <row r="24" spans="2:25" x14ac:dyDescent="0.25">
      <c r="B24" s="1">
        <v>23</v>
      </c>
      <c r="C24">
        <v>341.37960800000002</v>
      </c>
      <c r="D24">
        <v>341.00381499999997</v>
      </c>
      <c r="E24" s="5">
        <f t="shared" si="0"/>
        <v>-0.37579300000004423</v>
      </c>
      <c r="F24">
        <f t="shared" si="1"/>
        <v>341.1917115</v>
      </c>
      <c r="G24">
        <f>$G$86</f>
        <v>-1.3445729969713081</v>
      </c>
      <c r="H24">
        <f>$G$87</f>
        <v>4.1058697969713052</v>
      </c>
      <c r="I24">
        <f>$E$82</f>
        <v>1.3806483999999983</v>
      </c>
      <c r="J24">
        <f t="shared" si="2"/>
        <v>-0.1102019929014707</v>
      </c>
      <c r="O24">
        <f t="shared" si="3"/>
        <v>0.99889919318203668</v>
      </c>
      <c r="Y24" s="5"/>
    </row>
    <row r="25" spans="2:25" x14ac:dyDescent="0.25">
      <c r="B25" s="1">
        <v>24</v>
      </c>
      <c r="C25">
        <v>341.95706200000001</v>
      </c>
      <c r="D25">
        <v>341.36602800000003</v>
      </c>
      <c r="E25" s="5">
        <f t="shared" si="0"/>
        <v>-0.59103399999997919</v>
      </c>
      <c r="F25">
        <f t="shared" si="1"/>
        <v>341.66154500000005</v>
      </c>
      <c r="G25">
        <f>$G$86</f>
        <v>-1.3445729969713081</v>
      </c>
      <c r="H25">
        <f>$G$87</f>
        <v>4.1058697969713052</v>
      </c>
      <c r="I25">
        <f>$E$82</f>
        <v>1.3806483999999983</v>
      </c>
      <c r="J25">
        <f t="shared" si="2"/>
        <v>-0.17313790814590932</v>
      </c>
      <c r="O25">
        <f t="shared" si="3"/>
        <v>0.99827161341092585</v>
      </c>
      <c r="Y25" s="5"/>
    </row>
    <row r="26" spans="2:25" x14ac:dyDescent="0.25">
      <c r="B26" s="1">
        <v>25</v>
      </c>
      <c r="C26">
        <v>341.76095600000002</v>
      </c>
      <c r="D26">
        <v>340.987976</v>
      </c>
      <c r="E26" s="5">
        <f t="shared" si="0"/>
        <v>-0.77298000000001821</v>
      </c>
      <c r="F26">
        <f t="shared" si="1"/>
        <v>341.37446599999998</v>
      </c>
      <c r="G26">
        <f>$G$86</f>
        <v>-1.3445729969713081</v>
      </c>
      <c r="H26">
        <f>$G$87</f>
        <v>4.1058697969713052</v>
      </c>
      <c r="I26">
        <f>$E$82</f>
        <v>1.3806483999999983</v>
      </c>
      <c r="J26">
        <f t="shared" si="2"/>
        <v>-0.22668834516323771</v>
      </c>
      <c r="O26">
        <f t="shared" si="3"/>
        <v>0.99773824368632669</v>
      </c>
      <c r="Y26" s="5"/>
    </row>
    <row r="27" spans="2:25" x14ac:dyDescent="0.25">
      <c r="B27" s="1">
        <v>26</v>
      </c>
      <c r="C27">
        <v>470.33169600000002</v>
      </c>
      <c r="D27">
        <v>471.30426</v>
      </c>
      <c r="E27" s="5">
        <f t="shared" si="0"/>
        <v>0.97256399999997711</v>
      </c>
      <c r="F27">
        <f t="shared" si="1"/>
        <v>470.81797800000004</v>
      </c>
      <c r="G27">
        <f>$G$86</f>
        <v>-1.3445729969713081</v>
      </c>
      <c r="H27">
        <f>$G$87</f>
        <v>4.1058697969713052</v>
      </c>
      <c r="I27">
        <f>$E$82</f>
        <v>1.3806483999999983</v>
      </c>
      <c r="J27">
        <f t="shared" si="2"/>
        <v>0.20635586871206665</v>
      </c>
      <c r="O27">
        <f t="shared" si="3"/>
        <v>1.0020678257669455</v>
      </c>
      <c r="Y27" s="5"/>
    </row>
    <row r="28" spans="2:25" x14ac:dyDescent="0.25">
      <c r="B28" s="1">
        <v>27</v>
      </c>
      <c r="C28">
        <v>469.08068800000001</v>
      </c>
      <c r="D28">
        <v>472.30319200000002</v>
      </c>
      <c r="E28" s="5">
        <f t="shared" si="0"/>
        <v>3.2225040000000149</v>
      </c>
      <c r="F28">
        <f t="shared" si="1"/>
        <v>470.69194000000005</v>
      </c>
      <c r="G28">
        <f>$G$86</f>
        <v>-1.3445729969713081</v>
      </c>
      <c r="H28">
        <f>$G$87</f>
        <v>4.1058697969713052</v>
      </c>
      <c r="I28">
        <f>$E$82</f>
        <v>1.3806483999999983</v>
      </c>
      <c r="J28">
        <f t="shared" si="2"/>
        <v>0.68229562166499491</v>
      </c>
      <c r="O28">
        <f t="shared" si="3"/>
        <v>1.0068698287574782</v>
      </c>
      <c r="Y28" s="5"/>
    </row>
    <row r="29" spans="2:25" x14ac:dyDescent="0.25">
      <c r="B29" s="1">
        <v>28</v>
      </c>
      <c r="C29">
        <v>469.143036</v>
      </c>
      <c r="D29">
        <v>471.453217</v>
      </c>
      <c r="E29" s="5">
        <f t="shared" si="0"/>
        <v>2.310181</v>
      </c>
      <c r="F29">
        <f t="shared" si="1"/>
        <v>470.29812649999997</v>
      </c>
      <c r="G29">
        <f>$G$86</f>
        <v>-1.3445729969713081</v>
      </c>
      <c r="H29">
        <f>$G$87</f>
        <v>4.1058697969713052</v>
      </c>
      <c r="I29">
        <f>$E$82</f>
        <v>1.3806483999999983</v>
      </c>
      <c r="J29">
        <f t="shared" si="2"/>
        <v>0.49001277681386574</v>
      </c>
      <c r="O29">
        <f t="shared" si="3"/>
        <v>1.0049242572578654</v>
      </c>
      <c r="Y29" s="5"/>
    </row>
    <row r="30" spans="2:25" x14ac:dyDescent="0.25">
      <c r="B30" s="1">
        <v>29</v>
      </c>
      <c r="C30">
        <v>470.75958300000002</v>
      </c>
      <c r="D30">
        <v>470.35855099999998</v>
      </c>
      <c r="E30" s="5">
        <f t="shared" si="0"/>
        <v>-0.40103200000004335</v>
      </c>
      <c r="F30">
        <f t="shared" si="1"/>
        <v>470.55906700000003</v>
      </c>
      <c r="G30">
        <f>$G$86</f>
        <v>-1.3445729969713081</v>
      </c>
      <c r="H30">
        <f>$G$87</f>
        <v>4.1058697969713052</v>
      </c>
      <c r="I30">
        <f>$E$82</f>
        <v>1.3806483999999983</v>
      </c>
      <c r="J30">
        <f t="shared" si="2"/>
        <v>-8.5260914072346358E-2</v>
      </c>
      <c r="O30">
        <f t="shared" si="3"/>
        <v>0.99914811718235363</v>
      </c>
      <c r="Y30" s="5"/>
    </row>
    <row r="31" spans="2:25" x14ac:dyDescent="0.25">
      <c r="B31" s="1">
        <v>30</v>
      </c>
      <c r="C31">
        <v>470.67568999999997</v>
      </c>
      <c r="D31">
        <v>470.92425500000002</v>
      </c>
      <c r="E31" s="5">
        <f t="shared" si="0"/>
        <v>0.24856500000004189</v>
      </c>
      <c r="F31">
        <f t="shared" si="1"/>
        <v>470.79997249999997</v>
      </c>
      <c r="G31">
        <f>$G$86</f>
        <v>-1.3445729969713081</v>
      </c>
      <c r="H31">
        <f>$G$87</f>
        <v>4.1058697969713052</v>
      </c>
      <c r="I31">
        <f>$E$82</f>
        <v>1.3806483999999983</v>
      </c>
      <c r="J31">
        <f t="shared" si="2"/>
        <v>5.2782373674943095E-2</v>
      </c>
      <c r="O31">
        <f t="shared" si="3"/>
        <v>1.0005281024817747</v>
      </c>
      <c r="Y31" s="5"/>
    </row>
    <row r="32" spans="2:25" x14ac:dyDescent="0.25">
      <c r="B32" s="1">
        <v>31</v>
      </c>
      <c r="C32">
        <v>469.29302999999999</v>
      </c>
      <c r="D32">
        <v>470.19903599999998</v>
      </c>
      <c r="E32" s="5">
        <f t="shared" si="0"/>
        <v>0.90600599999999076</v>
      </c>
      <c r="F32">
        <f t="shared" si="1"/>
        <v>469.74603300000001</v>
      </c>
      <c r="G32">
        <f>$G$86</f>
        <v>-1.3445729969713081</v>
      </c>
      <c r="H32">
        <f>$G$87</f>
        <v>4.1058697969713052</v>
      </c>
      <c r="I32">
        <f>$E$82</f>
        <v>1.3806483999999983</v>
      </c>
      <c r="J32">
        <f t="shared" si="2"/>
        <v>0.1926856353656988</v>
      </c>
      <c r="O32">
        <f t="shared" si="3"/>
        <v>1.0019305762968609</v>
      </c>
      <c r="Y32" s="5"/>
    </row>
    <row r="33" spans="2:25" x14ac:dyDescent="0.25">
      <c r="B33" s="1">
        <v>32</v>
      </c>
      <c r="C33">
        <v>468.91037</v>
      </c>
      <c r="D33">
        <v>470.029358</v>
      </c>
      <c r="E33" s="5">
        <f t="shared" si="0"/>
        <v>1.1189880000000016</v>
      </c>
      <c r="F33">
        <f t="shared" si="1"/>
        <v>469.46986400000003</v>
      </c>
      <c r="G33">
        <f>$G$86</f>
        <v>-1.3445729969713081</v>
      </c>
      <c r="H33">
        <f>$G$87</f>
        <v>4.1058697969713052</v>
      </c>
      <c r="I33">
        <f>$E$82</f>
        <v>1.3806483999999983</v>
      </c>
      <c r="J33">
        <f t="shared" si="2"/>
        <v>0.23806768257228766</v>
      </c>
      <c r="O33">
        <f t="shared" si="3"/>
        <v>1.0023863579728467</v>
      </c>
      <c r="Y33" s="5"/>
    </row>
    <row r="34" spans="2:25" x14ac:dyDescent="0.25">
      <c r="B34" s="1">
        <v>33</v>
      </c>
      <c r="C34">
        <v>471.31622299999998</v>
      </c>
      <c r="D34">
        <v>470.76257299999997</v>
      </c>
      <c r="E34" s="5">
        <f t="shared" si="0"/>
        <v>-0.55365000000000464</v>
      </c>
      <c r="F34">
        <f t="shared" si="1"/>
        <v>471.03939800000001</v>
      </c>
      <c r="G34">
        <f>$G$86</f>
        <v>-1.3445729969713081</v>
      </c>
      <c r="H34">
        <f>$G$87</f>
        <v>4.1058697969713052</v>
      </c>
      <c r="I34">
        <f>$E$82</f>
        <v>1.3806483999999983</v>
      </c>
      <c r="J34">
        <f t="shared" si="2"/>
        <v>-0.11760705539350612</v>
      </c>
      <c r="O34">
        <f t="shared" si="3"/>
        <v>0.99882531096325111</v>
      </c>
      <c r="Y34" s="5"/>
    </row>
    <row r="35" spans="2:25" x14ac:dyDescent="0.25">
      <c r="B35" s="1">
        <v>34</v>
      </c>
      <c r="C35">
        <v>441.25372299999998</v>
      </c>
      <c r="D35">
        <v>442.71844499999997</v>
      </c>
      <c r="E35" s="5">
        <f t="shared" si="0"/>
        <v>1.4647219999999948</v>
      </c>
      <c r="F35">
        <f t="shared" si="1"/>
        <v>441.98608400000001</v>
      </c>
      <c r="G35">
        <f>$G$86</f>
        <v>-1.3445729969713081</v>
      </c>
      <c r="H35">
        <f>$G$87</f>
        <v>4.1058697969713052</v>
      </c>
      <c r="I35">
        <f>$E$82</f>
        <v>1.3806483999999983</v>
      </c>
      <c r="J35">
        <f t="shared" si="2"/>
        <v>0.33084729505679278</v>
      </c>
      <c r="O35">
        <f t="shared" si="3"/>
        <v>1.0033194552785676</v>
      </c>
      <c r="Y35" s="5"/>
    </row>
    <row r="36" spans="2:25" x14ac:dyDescent="0.25">
      <c r="B36" s="1">
        <v>35</v>
      </c>
      <c r="C36">
        <v>441.26138300000002</v>
      </c>
      <c r="D36">
        <v>443.14459199999999</v>
      </c>
      <c r="E36" s="5">
        <f t="shared" si="0"/>
        <v>1.8832089999999653</v>
      </c>
      <c r="F36">
        <f t="shared" si="1"/>
        <v>442.20298750000001</v>
      </c>
      <c r="G36">
        <f>$G$86</f>
        <v>-1.3445729969713081</v>
      </c>
      <c r="H36">
        <f>$G$87</f>
        <v>4.1058697969713052</v>
      </c>
      <c r="I36">
        <f>$E$82</f>
        <v>1.3806483999999983</v>
      </c>
      <c r="J36">
        <f t="shared" si="2"/>
        <v>0.42496490626246097</v>
      </c>
      <c r="O36">
        <f t="shared" si="3"/>
        <v>1.0042677856539284</v>
      </c>
      <c r="Y36" s="5"/>
    </row>
    <row r="37" spans="2:25" x14ac:dyDescent="0.25">
      <c r="B37" s="1">
        <v>36</v>
      </c>
      <c r="C37">
        <v>441.28567500000003</v>
      </c>
      <c r="D37">
        <v>443.58975199999998</v>
      </c>
      <c r="E37" s="5">
        <f t="shared" si="0"/>
        <v>2.3040769999999497</v>
      </c>
      <c r="F37">
        <f t="shared" si="1"/>
        <v>442.43771349999997</v>
      </c>
      <c r="G37">
        <f>$G$86</f>
        <v>-1.3445729969713081</v>
      </c>
      <c r="H37">
        <f>$G$87</f>
        <v>4.1058697969713052</v>
      </c>
      <c r="I37">
        <f>$E$82</f>
        <v>1.3806483999999983</v>
      </c>
      <c r="J37">
        <f t="shared" si="2"/>
        <v>0.51941619246423665</v>
      </c>
      <c r="O37">
        <f t="shared" si="3"/>
        <v>1.0052212821093727</v>
      </c>
      <c r="Y37" s="5"/>
    </row>
    <row r="38" spans="2:25" x14ac:dyDescent="0.25">
      <c r="B38" s="1">
        <v>37</v>
      </c>
      <c r="C38">
        <v>441.55001800000002</v>
      </c>
      <c r="D38">
        <v>442.393799</v>
      </c>
      <c r="E38" s="5">
        <f t="shared" si="0"/>
        <v>0.84378099999997858</v>
      </c>
      <c r="F38">
        <f t="shared" si="1"/>
        <v>441.97190850000004</v>
      </c>
      <c r="G38">
        <f>$G$86</f>
        <v>-1.3445729969713081</v>
      </c>
      <c r="H38">
        <f>$G$87</f>
        <v>4.1058697969713052</v>
      </c>
      <c r="I38">
        <f>$E$82</f>
        <v>1.3806483999999983</v>
      </c>
      <c r="J38">
        <f t="shared" si="2"/>
        <v>0.19073074756185238</v>
      </c>
      <c r="O38">
        <f t="shared" si="3"/>
        <v>1.0019109522491287</v>
      </c>
      <c r="Y38" s="5"/>
    </row>
    <row r="39" spans="2:25" x14ac:dyDescent="0.25">
      <c r="B39" s="1">
        <v>38</v>
      </c>
      <c r="C39">
        <v>441.47305299999999</v>
      </c>
      <c r="D39">
        <v>442.67819200000002</v>
      </c>
      <c r="E39" s="5">
        <f t="shared" si="0"/>
        <v>1.205139000000031</v>
      </c>
      <c r="F39">
        <f t="shared" si="1"/>
        <v>442.07562250000001</v>
      </c>
      <c r="G39">
        <f>$G$86</f>
        <v>-1.3445729969713081</v>
      </c>
      <c r="H39">
        <f>$G$87</f>
        <v>4.1058697969713052</v>
      </c>
      <c r="I39">
        <f>$E$82</f>
        <v>1.3806483999999983</v>
      </c>
      <c r="J39">
        <f t="shared" si="2"/>
        <v>0.27223816799180178</v>
      </c>
      <c r="O39">
        <f t="shared" si="3"/>
        <v>1.0027298132735636</v>
      </c>
      <c r="Y39" s="5"/>
    </row>
    <row r="40" spans="2:25" x14ac:dyDescent="0.25">
      <c r="B40" s="1">
        <v>39</v>
      </c>
      <c r="C40">
        <v>441.30728099999999</v>
      </c>
      <c r="D40">
        <v>442.86456299999998</v>
      </c>
      <c r="E40" s="5">
        <f t="shared" si="0"/>
        <v>1.5572819999999865</v>
      </c>
      <c r="F40">
        <f t="shared" si="1"/>
        <v>442.08592199999998</v>
      </c>
      <c r="G40">
        <f>$G$86</f>
        <v>-1.3445729969713081</v>
      </c>
      <c r="H40">
        <f>$G$87</f>
        <v>4.1058697969713052</v>
      </c>
      <c r="I40">
        <f>$E$82</f>
        <v>1.3806483999999983</v>
      </c>
      <c r="J40">
        <f t="shared" si="2"/>
        <v>0.35163843082201784</v>
      </c>
      <c r="O40">
        <f t="shared" si="3"/>
        <v>1.0035287929002015</v>
      </c>
      <c r="Y40" s="5"/>
    </row>
    <row r="41" spans="2:25" x14ac:dyDescent="0.25">
      <c r="B41" s="1">
        <v>40</v>
      </c>
      <c r="C41">
        <v>441.34783900000002</v>
      </c>
      <c r="D41">
        <v>442.82678199999998</v>
      </c>
      <c r="E41" s="5">
        <f t="shared" si="0"/>
        <v>1.4789429999999584</v>
      </c>
      <c r="F41">
        <f t="shared" si="1"/>
        <v>442.0873105</v>
      </c>
      <c r="G41">
        <f>$G$86</f>
        <v>-1.3445729969713081</v>
      </c>
      <c r="H41">
        <f>$G$87</f>
        <v>4.1058697969713052</v>
      </c>
      <c r="I41">
        <f>$E$82</f>
        <v>1.3806483999999983</v>
      </c>
      <c r="J41">
        <f t="shared" si="2"/>
        <v>0.33397776740611829</v>
      </c>
      <c r="O41">
        <f t="shared" si="3"/>
        <v>1.0033509691660685</v>
      </c>
      <c r="Y41" s="5"/>
    </row>
    <row r="42" spans="2:25" x14ac:dyDescent="0.25">
      <c r="B42" s="1">
        <v>41</v>
      </c>
      <c r="C42">
        <v>441.22250400000001</v>
      </c>
      <c r="D42">
        <v>442.88479599999999</v>
      </c>
      <c r="E42" s="5">
        <f t="shared" si="0"/>
        <v>1.6622919999999795</v>
      </c>
      <c r="F42">
        <f t="shared" si="1"/>
        <v>442.05365</v>
      </c>
      <c r="G42">
        <f>$G$86</f>
        <v>-1.3445729969713081</v>
      </c>
      <c r="H42">
        <f>$G$87</f>
        <v>4.1058697969713052</v>
      </c>
      <c r="I42">
        <f>$E$82</f>
        <v>1.3806483999999983</v>
      </c>
      <c r="J42">
        <f t="shared" si="2"/>
        <v>0.37533282131454782</v>
      </c>
      <c r="O42">
        <f t="shared" si="3"/>
        <v>1.0037674687599343</v>
      </c>
      <c r="Y42" s="5"/>
    </row>
    <row r="43" spans="2:25" x14ac:dyDescent="0.25">
      <c r="B43" s="1">
        <v>42</v>
      </c>
      <c r="C43">
        <v>350.28509500000001</v>
      </c>
      <c r="D43">
        <v>352.213165</v>
      </c>
      <c r="E43" s="5">
        <f t="shared" si="0"/>
        <v>1.9280699999999911</v>
      </c>
      <c r="F43">
        <f t="shared" si="1"/>
        <v>351.24913000000004</v>
      </c>
      <c r="G43">
        <f>$G$86</f>
        <v>-1.3445729969713081</v>
      </c>
      <c r="H43">
        <f>$G$87</f>
        <v>4.1058697969713052</v>
      </c>
      <c r="I43">
        <f>$E$82</f>
        <v>1.3806483999999983</v>
      </c>
      <c r="J43">
        <f t="shared" si="2"/>
        <v>0.54741565381293766</v>
      </c>
      <c r="O43">
        <f t="shared" si="3"/>
        <v>1.0055042878715692</v>
      </c>
      <c r="Y43" s="5"/>
    </row>
    <row r="44" spans="2:25" x14ac:dyDescent="0.25">
      <c r="B44" s="1">
        <v>43</v>
      </c>
      <c r="C44">
        <v>350.11834700000003</v>
      </c>
      <c r="D44">
        <v>352.34191900000002</v>
      </c>
      <c r="E44" s="5">
        <f t="shared" si="0"/>
        <v>2.2235719999999901</v>
      </c>
      <c r="F44">
        <f t="shared" si="1"/>
        <v>351.23013300000002</v>
      </c>
      <c r="G44">
        <f>$G$86</f>
        <v>-1.3445729969713081</v>
      </c>
      <c r="H44">
        <f>$G$87</f>
        <v>4.1058697969713052</v>
      </c>
      <c r="I44">
        <f>$E$82</f>
        <v>1.3806483999999983</v>
      </c>
      <c r="J44">
        <f t="shared" si="2"/>
        <v>0.63108358105979145</v>
      </c>
      <c r="O44">
        <f t="shared" si="3"/>
        <v>1.0063509153949022</v>
      </c>
      <c r="Y44" s="5"/>
    </row>
    <row r="45" spans="2:25" x14ac:dyDescent="0.25">
      <c r="B45" s="1">
        <v>44</v>
      </c>
      <c r="C45">
        <v>350.11617999999999</v>
      </c>
      <c r="D45">
        <v>352.39993299999998</v>
      </c>
      <c r="E45" s="5">
        <f t="shared" si="0"/>
        <v>2.2837529999999902</v>
      </c>
      <c r="F45">
        <f t="shared" si="1"/>
        <v>351.25805649999995</v>
      </c>
      <c r="G45">
        <f>$G$86</f>
        <v>-1.3445729969713081</v>
      </c>
      <c r="H45">
        <f>$G$87</f>
        <v>4.1058697969713052</v>
      </c>
      <c r="I45">
        <f>$E$82</f>
        <v>1.3806483999999983</v>
      </c>
      <c r="J45">
        <f t="shared" si="2"/>
        <v>0.64805716066920771</v>
      </c>
      <c r="O45">
        <f t="shared" si="3"/>
        <v>1.006522843360167</v>
      </c>
      <c r="Y45" s="5"/>
    </row>
    <row r="46" spans="2:25" x14ac:dyDescent="0.25">
      <c r="B46" s="1">
        <v>45</v>
      </c>
      <c r="C46">
        <v>351.06076000000002</v>
      </c>
      <c r="D46">
        <v>352.90213</v>
      </c>
      <c r="E46" s="5">
        <f t="shared" si="0"/>
        <v>1.8413699999999835</v>
      </c>
      <c r="F46">
        <f t="shared" si="1"/>
        <v>351.98144500000001</v>
      </c>
      <c r="G46">
        <f>$G$86</f>
        <v>-1.3445729969713081</v>
      </c>
      <c r="H46">
        <f>$G$87</f>
        <v>4.1058697969713052</v>
      </c>
      <c r="I46">
        <f>$E$82</f>
        <v>1.3806483999999983</v>
      </c>
      <c r="J46">
        <f t="shared" si="2"/>
        <v>0.52177922530532295</v>
      </c>
      <c r="O46">
        <f t="shared" si="3"/>
        <v>1.0052451604104087</v>
      </c>
      <c r="Y46" s="5"/>
    </row>
    <row r="47" spans="2:25" x14ac:dyDescent="0.25">
      <c r="B47" s="1">
        <v>46</v>
      </c>
      <c r="C47">
        <v>350.27377300000001</v>
      </c>
      <c r="D47">
        <v>351.33193999999997</v>
      </c>
      <c r="E47" s="5">
        <f t="shared" si="0"/>
        <v>1.058166999999969</v>
      </c>
      <c r="F47">
        <f t="shared" si="1"/>
        <v>350.80285649999996</v>
      </c>
      <c r="G47">
        <f>$G$86</f>
        <v>-1.3445729969713081</v>
      </c>
      <c r="H47">
        <f>$G$87</f>
        <v>4.1058697969713052</v>
      </c>
      <c r="I47">
        <f>$E$82</f>
        <v>1.3806483999999983</v>
      </c>
      <c r="J47">
        <f t="shared" si="2"/>
        <v>0.3011872475926809</v>
      </c>
      <c r="O47">
        <f t="shared" si="3"/>
        <v>1.0030209712561036</v>
      </c>
      <c r="Y47" s="5"/>
    </row>
    <row r="48" spans="2:25" x14ac:dyDescent="0.25">
      <c r="B48" s="1">
        <v>47</v>
      </c>
      <c r="C48">
        <v>350.07354700000002</v>
      </c>
      <c r="D48">
        <v>351.39608800000002</v>
      </c>
      <c r="E48" s="5">
        <f t="shared" si="0"/>
        <v>1.3225410000000011</v>
      </c>
      <c r="F48">
        <f t="shared" si="1"/>
        <v>350.73481750000002</v>
      </c>
      <c r="G48">
        <f>$G$86</f>
        <v>-1.3445729969713081</v>
      </c>
      <c r="H48">
        <f>$G$87</f>
        <v>4.1058697969713052</v>
      </c>
      <c r="I48">
        <f>$E$82</f>
        <v>1.3806483999999983</v>
      </c>
      <c r="J48">
        <f t="shared" si="2"/>
        <v>0.37636759348328347</v>
      </c>
      <c r="O48">
        <f t="shared" si="3"/>
        <v>1.003777894706223</v>
      </c>
      <c r="Y48" s="5"/>
    </row>
    <row r="49" spans="2:25" x14ac:dyDescent="0.25">
      <c r="B49" s="1">
        <v>48</v>
      </c>
      <c r="C49">
        <v>350.30841099999998</v>
      </c>
      <c r="D49">
        <v>352.24465900000001</v>
      </c>
      <c r="E49" s="5">
        <f t="shared" si="0"/>
        <v>1.9362480000000346</v>
      </c>
      <c r="F49">
        <f t="shared" si="1"/>
        <v>351.27653499999997</v>
      </c>
      <c r="G49">
        <f>$G$86</f>
        <v>-1.3445729969713081</v>
      </c>
      <c r="H49">
        <f>$G$87</f>
        <v>4.1058697969713052</v>
      </c>
      <c r="I49">
        <f>$E$82</f>
        <v>1.3806483999999983</v>
      </c>
      <c r="J49">
        <f t="shared" si="2"/>
        <v>0.54968839144273141</v>
      </c>
      <c r="O49">
        <f t="shared" si="3"/>
        <v>1.0055272666576083</v>
      </c>
      <c r="Y49" s="5"/>
    </row>
    <row r="50" spans="2:25" x14ac:dyDescent="0.25">
      <c r="B50" s="1">
        <v>49</v>
      </c>
      <c r="C50">
        <v>350.08422899999999</v>
      </c>
      <c r="D50">
        <v>352.37161300000002</v>
      </c>
      <c r="E50" s="5">
        <f t="shared" si="0"/>
        <v>2.2873840000000314</v>
      </c>
      <c r="F50">
        <f t="shared" si="1"/>
        <v>351.22792100000004</v>
      </c>
      <c r="G50">
        <f>$G$86</f>
        <v>-1.3445729969713081</v>
      </c>
      <c r="H50">
        <f>$G$87</f>
        <v>4.1058697969713052</v>
      </c>
      <c r="I50">
        <f>$E$82</f>
        <v>1.3806483999999983</v>
      </c>
      <c r="J50">
        <f t="shared" si="2"/>
        <v>0.64913969105679103</v>
      </c>
      <c r="O50">
        <f t="shared" si="3"/>
        <v>1.0065338104676518</v>
      </c>
      <c r="Y50" s="5"/>
    </row>
    <row r="51" spans="2:25" x14ac:dyDescent="0.25">
      <c r="B51" s="1">
        <v>50</v>
      </c>
      <c r="C51">
        <v>349.97592200000003</v>
      </c>
      <c r="D51">
        <v>351.99954200000002</v>
      </c>
      <c r="E51" s="5">
        <f t="shared" si="0"/>
        <v>2.023619999999994</v>
      </c>
      <c r="F51">
        <f t="shared" si="1"/>
        <v>350.98773200000005</v>
      </c>
      <c r="G51">
        <f>$G$86</f>
        <v>-1.3445729969713081</v>
      </c>
      <c r="H51">
        <f>$G$87</f>
        <v>4.1058697969713052</v>
      </c>
      <c r="I51">
        <f>$E$82</f>
        <v>1.3806483999999983</v>
      </c>
      <c r="J51">
        <f t="shared" si="2"/>
        <v>0.57489279346846245</v>
      </c>
      <c r="O51">
        <f t="shared" si="3"/>
        <v>1.0057821692087721</v>
      </c>
      <c r="Y51" s="5"/>
    </row>
    <row r="52" spans="2:25" s="5" customFormat="1" x14ac:dyDescent="0.25">
      <c r="B52" s="1">
        <v>51</v>
      </c>
      <c r="C52" s="5">
        <v>335.98956299999998</v>
      </c>
      <c r="D52" s="5">
        <v>337.90564000000001</v>
      </c>
      <c r="E52" s="5">
        <f t="shared" si="0"/>
        <v>1.9160770000000298</v>
      </c>
      <c r="F52" s="5">
        <f t="shared" si="1"/>
        <v>336.94760150000002</v>
      </c>
      <c r="G52">
        <f>$G$86</f>
        <v>-1.3445729969713081</v>
      </c>
      <c r="H52">
        <f>$G$87</f>
        <v>4.1058697969713052</v>
      </c>
      <c r="I52">
        <f>$E$82</f>
        <v>1.3806483999999983</v>
      </c>
      <c r="J52">
        <f t="shared" si="2"/>
        <v>0.56704498924611901</v>
      </c>
      <c r="O52">
        <f t="shared" si="3"/>
        <v>1.0057027872618771</v>
      </c>
      <c r="W52"/>
      <c r="X52"/>
    </row>
    <row r="53" spans="2:25" s="5" customFormat="1" x14ac:dyDescent="0.25">
      <c r="B53" s="1">
        <v>52</v>
      </c>
      <c r="C53" s="5">
        <v>336.31369000000001</v>
      </c>
      <c r="D53" s="5">
        <v>338.69232199999999</v>
      </c>
      <c r="E53" s="5">
        <f t="shared" si="0"/>
        <v>2.3786319999999819</v>
      </c>
      <c r="F53" s="5">
        <f t="shared" si="1"/>
        <v>337.50300600000003</v>
      </c>
      <c r="G53">
        <f>$G$86</f>
        <v>-1.3445729969713081</v>
      </c>
      <c r="H53">
        <f>$G$87</f>
        <v>4.1058697969713052</v>
      </c>
      <c r="I53">
        <f>$E$82</f>
        <v>1.3806483999999983</v>
      </c>
      <c r="J53">
        <f t="shared" si="2"/>
        <v>0.70229876660740542</v>
      </c>
      <c r="O53">
        <f t="shared" si="3"/>
        <v>1.0070726588620285</v>
      </c>
      <c r="W53"/>
      <c r="X53"/>
    </row>
    <row r="54" spans="2:25" s="5" customFormat="1" x14ac:dyDescent="0.25">
      <c r="B54" s="1">
        <v>53</v>
      </c>
      <c r="C54" s="5">
        <v>336.40194700000001</v>
      </c>
      <c r="D54" s="5">
        <v>338.40792800000003</v>
      </c>
      <c r="E54" s="5">
        <f t="shared" si="0"/>
        <v>2.0059810000000198</v>
      </c>
      <c r="F54" s="5">
        <f t="shared" si="1"/>
        <v>337.40493750000002</v>
      </c>
      <c r="G54">
        <f>$G$86</f>
        <v>-1.3445729969713081</v>
      </c>
      <c r="H54">
        <f>$G$87</f>
        <v>4.1058697969713052</v>
      </c>
      <c r="I54">
        <f>$E$82</f>
        <v>1.3806483999999983</v>
      </c>
      <c r="J54">
        <f t="shared" si="2"/>
        <v>0.59277009609539044</v>
      </c>
      <c r="O54">
        <f t="shared" si="3"/>
        <v>1.0059630481270669</v>
      </c>
      <c r="W54"/>
      <c r="X54"/>
    </row>
    <row r="55" spans="2:25" x14ac:dyDescent="0.25">
      <c r="B55" s="1">
        <v>54</v>
      </c>
      <c r="C55">
        <v>335.93847699999998</v>
      </c>
      <c r="D55">
        <v>337.895355</v>
      </c>
      <c r="E55" s="5">
        <f t="shared" si="0"/>
        <v>1.9568780000000174</v>
      </c>
      <c r="F55">
        <f t="shared" si="1"/>
        <v>336.91691600000001</v>
      </c>
      <c r="G55">
        <f>$G$86</f>
        <v>-1.3445729969713081</v>
      </c>
      <c r="H55">
        <f>$G$87</f>
        <v>4.1058697969713052</v>
      </c>
      <c r="I55">
        <f>$E$82</f>
        <v>1.3806483999999983</v>
      </c>
      <c r="J55">
        <f t="shared" si="2"/>
        <v>0.57913728941317277</v>
      </c>
      <c r="O55">
        <f t="shared" si="3"/>
        <v>1.0058251082682619</v>
      </c>
      <c r="Y55" s="5"/>
    </row>
    <row r="56" spans="2:25" x14ac:dyDescent="0.25">
      <c r="B56" s="1">
        <v>55</v>
      </c>
      <c r="C56">
        <v>335.92990099999997</v>
      </c>
      <c r="D56">
        <v>337.84045400000002</v>
      </c>
      <c r="E56" s="5">
        <f t="shared" si="0"/>
        <v>1.9105530000000499</v>
      </c>
      <c r="F56">
        <f t="shared" si="1"/>
        <v>336.8851775</v>
      </c>
      <c r="G56">
        <f>$G$86</f>
        <v>-1.3445729969713081</v>
      </c>
      <c r="H56">
        <f>$G$87</f>
        <v>4.1058697969713052</v>
      </c>
      <c r="I56">
        <f>$E$82</f>
        <v>1.3806483999999983</v>
      </c>
      <c r="J56">
        <f t="shared" si="2"/>
        <v>0.56551930870897116</v>
      </c>
      <c r="O56">
        <f t="shared" si="3"/>
        <v>1.0056873561844679</v>
      </c>
      <c r="Y56" s="5"/>
    </row>
    <row r="57" spans="2:25" x14ac:dyDescent="0.25">
      <c r="B57" s="1">
        <v>56</v>
      </c>
      <c r="C57">
        <v>336.420929</v>
      </c>
      <c r="D57">
        <v>337.92852800000003</v>
      </c>
      <c r="E57" s="5">
        <f t="shared" si="0"/>
        <v>1.5075990000000274</v>
      </c>
      <c r="F57">
        <f t="shared" si="1"/>
        <v>337.17472850000001</v>
      </c>
      <c r="G57">
        <f>$G$86</f>
        <v>-1.3445729969713081</v>
      </c>
      <c r="H57">
        <f>$G$87</f>
        <v>4.1058697969713052</v>
      </c>
      <c r="I57">
        <f>$E$82</f>
        <v>1.3806483999999983</v>
      </c>
      <c r="J57">
        <f t="shared" si="2"/>
        <v>0.446129543700444</v>
      </c>
      <c r="O57">
        <f t="shared" si="3"/>
        <v>1.004481287785755</v>
      </c>
      <c r="Y57" s="5"/>
    </row>
    <row r="58" spans="2:25" x14ac:dyDescent="0.25">
      <c r="B58" s="1">
        <v>57</v>
      </c>
      <c r="C58">
        <v>335.65429699999999</v>
      </c>
      <c r="D58">
        <v>338.75030500000003</v>
      </c>
      <c r="E58" s="5">
        <f t="shared" si="0"/>
        <v>3.0960080000000403</v>
      </c>
      <c r="F58">
        <f>AVERAGE(C58,D58)</f>
        <v>337.20230100000003</v>
      </c>
      <c r="G58">
        <f>$G$86</f>
        <v>-1.3445729969713081</v>
      </c>
      <c r="H58">
        <f>$G$87</f>
        <v>4.1058697969713052</v>
      </c>
      <c r="I58">
        <f>$E$82</f>
        <v>1.3806483999999983</v>
      </c>
      <c r="J58">
        <f t="shared" si="2"/>
        <v>0.91394987821488161</v>
      </c>
      <c r="O58">
        <f t="shared" si="3"/>
        <v>1.0092237996881657</v>
      </c>
      <c r="Y58" s="5"/>
    </row>
    <row r="59" spans="2:25" x14ac:dyDescent="0.25">
      <c r="B59" s="1">
        <v>58</v>
      </c>
      <c r="C59">
        <v>335.93847699999998</v>
      </c>
      <c r="D59">
        <v>338.03659099999999</v>
      </c>
      <c r="E59" s="5">
        <f t="shared" si="0"/>
        <v>2.0981140000000096</v>
      </c>
      <c r="F59">
        <f t="shared" ref="F59:F71" si="4">AVERAGE(C59,D59)</f>
        <v>336.98753399999998</v>
      </c>
      <c r="G59">
        <f>$G$86</f>
        <v>-1.3445729969713081</v>
      </c>
      <c r="H59">
        <f>$G$87</f>
        <v>4.1058697969713052</v>
      </c>
      <c r="I59">
        <f>$E$82</f>
        <v>1.3806483999999983</v>
      </c>
      <c r="J59">
        <f t="shared" si="2"/>
        <v>0.62067659415013143</v>
      </c>
      <c r="O59">
        <f t="shared" si="3"/>
        <v>1.0062455304874172</v>
      </c>
      <c r="Y59" s="5"/>
    </row>
    <row r="60" spans="2:25" x14ac:dyDescent="0.25">
      <c r="B60" s="1">
        <v>59</v>
      </c>
      <c r="C60">
        <v>335.891998</v>
      </c>
      <c r="D60">
        <v>338.172302</v>
      </c>
      <c r="E60" s="5">
        <f t="shared" si="0"/>
        <v>2.280304000000001</v>
      </c>
      <c r="F60">
        <f t="shared" si="4"/>
        <v>337.03215</v>
      </c>
      <c r="G60">
        <f>$G$86</f>
        <v>-1.3445729969713081</v>
      </c>
      <c r="H60">
        <f>$G$87</f>
        <v>4.1058697969713052</v>
      </c>
      <c r="I60">
        <f>$E$82</f>
        <v>1.3806483999999983</v>
      </c>
      <c r="J60">
        <f>(E60/D60)*100</f>
        <v>0.67430241522264023</v>
      </c>
      <c r="O60">
        <f t="shared" si="3"/>
        <v>1.0067888012027009</v>
      </c>
      <c r="Y60" s="5"/>
    </row>
    <row r="61" spans="2:25" x14ac:dyDescent="0.25">
      <c r="B61" s="1">
        <v>60</v>
      </c>
      <c r="C61">
        <v>320.36245700000001</v>
      </c>
      <c r="D61">
        <v>323.17678799999999</v>
      </c>
      <c r="E61" s="5">
        <f t="shared" si="0"/>
        <v>2.8143309999999815</v>
      </c>
      <c r="F61">
        <f t="shared" si="4"/>
        <v>321.76962249999997</v>
      </c>
      <c r="G61">
        <f>$G$86</f>
        <v>-1.3445729969713081</v>
      </c>
      <c r="H61">
        <f>$G$87</f>
        <v>4.1058697969713052</v>
      </c>
      <c r="I61">
        <f>$E$82</f>
        <v>1.3806483999999983</v>
      </c>
      <c r="J61">
        <f t="shared" si="2"/>
        <v>0.87083327284012169</v>
      </c>
      <c r="O61">
        <f t="shared" si="3"/>
        <v>1.0087848339857126</v>
      </c>
      <c r="Y61" s="5"/>
    </row>
    <row r="62" spans="2:25" x14ac:dyDescent="0.25">
      <c r="B62" s="1">
        <v>61</v>
      </c>
      <c r="C62">
        <v>320.24093599999998</v>
      </c>
      <c r="D62">
        <v>323.083099</v>
      </c>
      <c r="E62" s="5">
        <f t="shared" si="0"/>
        <v>2.8421630000000278</v>
      </c>
      <c r="F62">
        <f t="shared" si="4"/>
        <v>321.66201749999999</v>
      </c>
      <c r="G62">
        <f>$G$86</f>
        <v>-1.3445729969713081</v>
      </c>
      <c r="H62">
        <f>$G$87</f>
        <v>4.1058697969713052</v>
      </c>
      <c r="I62">
        <f>$E$82</f>
        <v>1.3806483999999983</v>
      </c>
      <c r="J62">
        <f t="shared" si="2"/>
        <v>0.87970030273853106</v>
      </c>
      <c r="O62">
        <f t="shared" si="3"/>
        <v>1.008875077107569</v>
      </c>
      <c r="Y62" s="5"/>
    </row>
    <row r="63" spans="2:25" x14ac:dyDescent="0.25">
      <c r="B63" s="1">
        <v>62</v>
      </c>
      <c r="C63">
        <v>320.304169</v>
      </c>
      <c r="D63">
        <v>323.87380999999999</v>
      </c>
      <c r="E63" s="5">
        <f t="shared" si="0"/>
        <v>3.5696409999999901</v>
      </c>
      <c r="F63">
        <f t="shared" si="4"/>
        <v>322.08898950000003</v>
      </c>
      <c r="G63">
        <f>$G$86</f>
        <v>-1.3445729969713081</v>
      </c>
      <c r="H63">
        <f>$G$87</f>
        <v>4.1058697969713052</v>
      </c>
      <c r="I63">
        <f>$E$82</f>
        <v>1.3806483999999983</v>
      </c>
      <c r="J63">
        <f t="shared" si="2"/>
        <v>1.1021703175073001</v>
      </c>
      <c r="O63">
        <f t="shared" si="3"/>
        <v>1.0111445349311079</v>
      </c>
      <c r="Y63" s="5"/>
    </row>
    <row r="64" spans="2:25" x14ac:dyDescent="0.25">
      <c r="B64" s="1">
        <v>63</v>
      </c>
      <c r="C64">
        <v>320.61914100000001</v>
      </c>
      <c r="D64">
        <v>323.432434</v>
      </c>
      <c r="E64" s="5">
        <f t="shared" ref="E64:E81" si="5">D64-C64</f>
        <v>2.8132929999999874</v>
      </c>
      <c r="F64">
        <f t="shared" si="4"/>
        <v>322.02578749999998</v>
      </c>
      <c r="G64">
        <f>$G$86</f>
        <v>-1.3445729969713081</v>
      </c>
      <c r="H64">
        <f>$G$87</f>
        <v>4.1058697969713052</v>
      </c>
      <c r="I64">
        <f>$E$82</f>
        <v>1.3806483999999983</v>
      </c>
      <c r="J64">
        <f t="shared" ref="J64:J71" si="6">(E64/D64)*100</f>
        <v>0.86982402018468785</v>
      </c>
      <c r="O64">
        <f t="shared" si="3"/>
        <v>1.00877456346251</v>
      </c>
      <c r="Y64" s="5"/>
    </row>
    <row r="65" spans="2:25" x14ac:dyDescent="0.25">
      <c r="B65" s="1">
        <v>64</v>
      </c>
      <c r="C65">
        <v>320.48315400000001</v>
      </c>
      <c r="D65">
        <v>323.547729</v>
      </c>
      <c r="E65" s="5">
        <f t="shared" si="5"/>
        <v>3.0645749999999907</v>
      </c>
      <c r="F65">
        <f t="shared" si="4"/>
        <v>322.01544150000001</v>
      </c>
      <c r="G65">
        <f>$G$86</f>
        <v>-1.3445729969713081</v>
      </c>
      <c r="H65">
        <f>$G$87</f>
        <v>4.1058697969713052</v>
      </c>
      <c r="I65">
        <f>$E$82</f>
        <v>1.3806483999999983</v>
      </c>
      <c r="J65">
        <f t="shared" si="6"/>
        <v>0.94717864639995375</v>
      </c>
      <c r="O65">
        <f t="shared" ref="O65:O81" si="7">D65/C65</f>
        <v>1.0095623590873672</v>
      </c>
      <c r="Y65" s="5"/>
    </row>
    <row r="66" spans="2:25" s="10" customFormat="1" x14ac:dyDescent="0.25">
      <c r="B66" s="1">
        <v>65</v>
      </c>
      <c r="C66" s="10">
        <v>320.45431500000001</v>
      </c>
      <c r="D66" s="10">
        <v>323.55212399999999</v>
      </c>
      <c r="E66" s="5">
        <f t="shared" si="5"/>
        <v>3.0978089999999838</v>
      </c>
      <c r="F66">
        <f t="shared" si="4"/>
        <v>322.0032195</v>
      </c>
      <c r="G66">
        <f>$G$86</f>
        <v>-1.3445729969713081</v>
      </c>
      <c r="H66">
        <f>$G$87</f>
        <v>4.1058697969713052</v>
      </c>
      <c r="I66">
        <f>$E$82</f>
        <v>1.3806483999999983</v>
      </c>
      <c r="J66">
        <f t="shared" si="6"/>
        <v>0.95743738650282628</v>
      </c>
      <c r="O66">
        <f t="shared" si="7"/>
        <v>1.0096669286540891</v>
      </c>
      <c r="Y66" s="2"/>
    </row>
    <row r="67" spans="2:25" s="10" customFormat="1" x14ac:dyDescent="0.25">
      <c r="B67" s="1">
        <v>69</v>
      </c>
      <c r="C67" s="10">
        <v>295.32629400000002</v>
      </c>
      <c r="D67" s="10">
        <v>297.56829800000003</v>
      </c>
      <c r="E67" s="5">
        <f t="shared" si="5"/>
        <v>2.2420040000000085</v>
      </c>
      <c r="F67">
        <f t="shared" si="4"/>
        <v>296.44729600000005</v>
      </c>
      <c r="G67">
        <f>$G$86</f>
        <v>-1.3445729969713081</v>
      </c>
      <c r="H67">
        <f>$G$87</f>
        <v>4.1058697969713052</v>
      </c>
      <c r="I67">
        <f>$E$82</f>
        <v>1.3806483999999983</v>
      </c>
      <c r="J67">
        <f t="shared" si="6"/>
        <v>0.75344181993473258</v>
      </c>
      <c r="O67">
        <f t="shared" si="7"/>
        <v>1.0075916166137242</v>
      </c>
      <c r="Y67" s="2"/>
    </row>
    <row r="68" spans="2:25" s="10" customFormat="1" x14ac:dyDescent="0.25">
      <c r="B68" s="1">
        <v>70</v>
      </c>
      <c r="C68" s="10">
        <v>295.21575899999999</v>
      </c>
      <c r="D68" s="10">
        <v>298.08843999999999</v>
      </c>
      <c r="E68" s="5">
        <f t="shared" si="5"/>
        <v>2.872681</v>
      </c>
      <c r="F68">
        <f t="shared" si="4"/>
        <v>296.65209949999996</v>
      </c>
      <c r="G68">
        <f>$G$86</f>
        <v>-1.3445729969713081</v>
      </c>
      <c r="H68">
        <f>$G$87</f>
        <v>4.1058697969713052</v>
      </c>
      <c r="I68">
        <f>$E$82</f>
        <v>1.3806483999999983</v>
      </c>
      <c r="J68">
        <f t="shared" si="6"/>
        <v>0.9637009070194068</v>
      </c>
      <c r="O68">
        <f t="shared" si="7"/>
        <v>1.0097307847309058</v>
      </c>
      <c r="Y68" s="2"/>
    </row>
    <row r="69" spans="2:25" s="10" customFormat="1" x14ac:dyDescent="0.25">
      <c r="B69" s="1">
        <v>71</v>
      </c>
      <c r="C69" s="10">
        <v>295.29290800000001</v>
      </c>
      <c r="D69" s="10">
        <v>298.10376000000002</v>
      </c>
      <c r="E69" s="5">
        <f t="shared" si="5"/>
        <v>2.8108520000000112</v>
      </c>
      <c r="F69">
        <f t="shared" si="4"/>
        <v>296.69833400000005</v>
      </c>
      <c r="G69">
        <f>$G$86</f>
        <v>-1.3445729969713081</v>
      </c>
      <c r="H69">
        <f>$G$87</f>
        <v>4.1058697969713052</v>
      </c>
      <c r="I69">
        <f>$E$82</f>
        <v>1.3806483999999983</v>
      </c>
      <c r="J69">
        <f t="shared" si="6"/>
        <v>0.94291061608884463</v>
      </c>
      <c r="O69">
        <f t="shared" si="7"/>
        <v>1.009518860507141</v>
      </c>
      <c r="Y69" s="2"/>
    </row>
    <row r="70" spans="2:25" s="10" customFormat="1" x14ac:dyDescent="0.25">
      <c r="B70" s="1">
        <v>72</v>
      </c>
      <c r="C70" s="10">
        <v>295.563782</v>
      </c>
      <c r="D70" s="10">
        <v>297.234802</v>
      </c>
      <c r="E70" s="5">
        <f t="shared" si="5"/>
        <v>1.6710199999999986</v>
      </c>
      <c r="F70">
        <f t="shared" si="4"/>
        <v>296.399292</v>
      </c>
      <c r="G70">
        <f>$G$86</f>
        <v>-1.3445729969713081</v>
      </c>
      <c r="H70">
        <f>$G$87</f>
        <v>4.1058697969713052</v>
      </c>
      <c r="I70">
        <f>$E$82</f>
        <v>1.3806483999999983</v>
      </c>
      <c r="J70">
        <f t="shared" si="6"/>
        <v>0.56218854210752844</v>
      </c>
      <c r="O70">
        <f t="shared" si="7"/>
        <v>1.0056536697043619</v>
      </c>
      <c r="Y70" s="2"/>
    </row>
    <row r="71" spans="2:25" s="10" customFormat="1" x14ac:dyDescent="0.25">
      <c r="B71" s="1">
        <v>73</v>
      </c>
      <c r="C71" s="10">
        <v>295.35122699999999</v>
      </c>
      <c r="D71" s="10">
        <v>297.55465700000002</v>
      </c>
      <c r="E71" s="5">
        <f t="shared" si="5"/>
        <v>2.2034300000000258</v>
      </c>
      <c r="F71">
        <f t="shared" si="4"/>
        <v>296.45294200000001</v>
      </c>
      <c r="G71">
        <f>$G$86</f>
        <v>-1.3445729969713081</v>
      </c>
      <c r="H71">
        <f>$G$87</f>
        <v>4.1058697969713052</v>
      </c>
      <c r="I71">
        <f>$E$82</f>
        <v>1.3806483999999983</v>
      </c>
      <c r="J71">
        <f t="shared" si="6"/>
        <v>0.7405126917573418</v>
      </c>
      <c r="O71">
        <f t="shared" si="7"/>
        <v>1.007460371918482</v>
      </c>
      <c r="Y71" s="2"/>
    </row>
    <row r="72" spans="2:25" s="10" customFormat="1" x14ac:dyDescent="0.25">
      <c r="B72" s="1">
        <v>74</v>
      </c>
      <c r="C72" s="10">
        <v>294.75714099999999</v>
      </c>
      <c r="D72" s="10">
        <v>297.920593</v>
      </c>
      <c r="E72" s="5">
        <f t="shared" si="5"/>
        <v>3.1634520000000066</v>
      </c>
      <c r="F72">
        <f t="shared" ref="F72:F81" si="8">AVERAGE(C72,D72)</f>
        <v>296.33886699999999</v>
      </c>
      <c r="G72">
        <f>$G$86</f>
        <v>-1.3445729969713081</v>
      </c>
      <c r="H72">
        <f>$G$87</f>
        <v>4.1058697969713052</v>
      </c>
      <c r="I72">
        <f>$E$82</f>
        <v>1.3806483999999983</v>
      </c>
      <c r="J72">
        <f t="shared" ref="J72:J81" si="9">(E72/D72)*100</f>
        <v>1.0618440196243857</v>
      </c>
      <c r="O72">
        <f t="shared" si="7"/>
        <v>1.0107324015603747</v>
      </c>
      <c r="Y72" s="2"/>
    </row>
    <row r="73" spans="2:25" s="10" customFormat="1" ht="18" customHeight="1" x14ac:dyDescent="0.25">
      <c r="B73" s="1">
        <v>75</v>
      </c>
      <c r="C73" s="10">
        <v>294.92291299999999</v>
      </c>
      <c r="D73" s="10">
        <v>298.03161599999999</v>
      </c>
      <c r="E73" s="5">
        <f t="shared" si="5"/>
        <v>3.1087029999999913</v>
      </c>
      <c r="F73">
        <f t="shared" si="8"/>
        <v>296.47726449999999</v>
      </c>
      <c r="G73">
        <f>$G$86</f>
        <v>-1.3445729969713081</v>
      </c>
      <c r="H73">
        <f>$G$87</f>
        <v>4.1058697969713052</v>
      </c>
      <c r="I73">
        <f>$E$82</f>
        <v>1.3806483999999983</v>
      </c>
      <c r="J73">
        <f t="shared" si="9"/>
        <v>1.0430782618713819</v>
      </c>
      <c r="O73">
        <f t="shared" si="7"/>
        <v>1.0105407306891749</v>
      </c>
      <c r="Y73" s="2"/>
    </row>
    <row r="74" spans="2:25" s="10" customFormat="1" ht="18" customHeight="1" x14ac:dyDescent="0.25">
      <c r="B74" s="1">
        <v>76</v>
      </c>
      <c r="C74" s="10">
        <v>294.64160199999998</v>
      </c>
      <c r="D74" s="10">
        <v>297.74490400000002</v>
      </c>
      <c r="E74" s="5">
        <f t="shared" si="5"/>
        <v>3.103302000000042</v>
      </c>
      <c r="F74">
        <f t="shared" si="8"/>
        <v>296.19325300000003</v>
      </c>
      <c r="G74">
        <f>$G$86</f>
        <v>-1.3445729969713081</v>
      </c>
      <c r="H74">
        <f>$G$87</f>
        <v>4.1058697969713052</v>
      </c>
      <c r="I74">
        <f>$E$82</f>
        <v>1.3806483999999983</v>
      </c>
      <c r="J74">
        <f t="shared" si="9"/>
        <v>1.0422687200718781</v>
      </c>
      <c r="O74">
        <f t="shared" si="7"/>
        <v>1.0105324637761102</v>
      </c>
      <c r="Y74" s="2"/>
    </row>
    <row r="75" spans="2:25" s="10" customFormat="1" ht="18" customHeight="1" x14ac:dyDescent="0.25">
      <c r="B75" s="1">
        <v>77</v>
      </c>
      <c r="C75" s="10">
        <v>294.70568800000001</v>
      </c>
      <c r="D75" s="10">
        <v>297.72506700000002</v>
      </c>
      <c r="E75" s="5">
        <f t="shared" si="5"/>
        <v>3.0193790000000149</v>
      </c>
      <c r="F75">
        <f t="shared" si="8"/>
        <v>296.21537750000005</v>
      </c>
      <c r="G75">
        <f>$G$86</f>
        <v>-1.3445729969713081</v>
      </c>
      <c r="H75">
        <f>$G$87</f>
        <v>4.1058697969713052</v>
      </c>
      <c r="I75">
        <f>$E$82</f>
        <v>1.3806483999999983</v>
      </c>
      <c r="J75">
        <f t="shared" si="9"/>
        <v>1.0141500782666764</v>
      </c>
      <c r="O75">
        <f t="shared" si="7"/>
        <v>1.0102454045610414</v>
      </c>
      <c r="Y75" s="2"/>
    </row>
    <row r="76" spans="2:25" s="10" customFormat="1" ht="18" customHeight="1" x14ac:dyDescent="0.25">
      <c r="B76" s="1">
        <v>78</v>
      </c>
      <c r="C76" s="10">
        <v>291.568939</v>
      </c>
      <c r="D76" s="10">
        <v>293.779358</v>
      </c>
      <c r="E76" s="5">
        <f t="shared" si="5"/>
        <v>2.2104190000000017</v>
      </c>
      <c r="F76">
        <f t="shared" si="8"/>
        <v>292.6741485</v>
      </c>
      <c r="G76">
        <f>$G$86</f>
        <v>-1.3445729969713081</v>
      </c>
      <c r="H76">
        <f>$G$87</f>
        <v>4.1058697969713052</v>
      </c>
      <c r="I76">
        <f>$E$82</f>
        <v>1.3806483999999983</v>
      </c>
      <c r="J76">
        <f t="shared" si="9"/>
        <v>0.75240786658673331</v>
      </c>
      <c r="O76">
        <f t="shared" si="7"/>
        <v>1.0075811196061595</v>
      </c>
      <c r="Y76" s="2"/>
    </row>
    <row r="77" spans="2:25" s="10" customFormat="1" ht="18" customHeight="1" x14ac:dyDescent="0.25">
      <c r="B77" s="1">
        <v>79</v>
      </c>
      <c r="C77" s="10">
        <v>291.488159</v>
      </c>
      <c r="D77" s="10">
        <v>294.16516100000001</v>
      </c>
      <c r="E77" s="5">
        <f t="shared" si="5"/>
        <v>2.6770020000000159</v>
      </c>
      <c r="F77">
        <f t="shared" si="8"/>
        <v>292.82666</v>
      </c>
      <c r="G77">
        <f>$G$86</f>
        <v>-1.3445729969713081</v>
      </c>
      <c r="H77">
        <f>$G$87</f>
        <v>4.1058697969713052</v>
      </c>
      <c r="I77">
        <f>$E$82</f>
        <v>1.3806483999999983</v>
      </c>
      <c r="J77">
        <f t="shared" si="9"/>
        <v>0.91003366642728156</v>
      </c>
      <c r="O77">
        <f t="shared" si="7"/>
        <v>1.0091839133678155</v>
      </c>
      <c r="Y77" s="2"/>
    </row>
    <row r="78" spans="2:25" s="10" customFormat="1" ht="18" customHeight="1" x14ac:dyDescent="0.25">
      <c r="B78" s="1">
        <v>80</v>
      </c>
      <c r="C78" s="10">
        <v>291.45376599999997</v>
      </c>
      <c r="D78" s="10">
        <v>294.91082799999998</v>
      </c>
      <c r="E78" s="5">
        <f t="shared" si="5"/>
        <v>3.4570620000000076</v>
      </c>
      <c r="F78">
        <f t="shared" si="8"/>
        <v>293.18229699999995</v>
      </c>
      <c r="G78">
        <f>$G$86</f>
        <v>-1.3445729969713081</v>
      </c>
      <c r="H78">
        <f>$G$87</f>
        <v>4.1058697969713052</v>
      </c>
      <c r="I78">
        <f>$E$82</f>
        <v>1.3806483999999983</v>
      </c>
      <c r="J78">
        <f t="shared" si="9"/>
        <v>1.1722397659810604</v>
      </c>
      <c r="O78">
        <f t="shared" si="7"/>
        <v>1.0118614422021228</v>
      </c>
      <c r="Y78" s="2"/>
    </row>
    <row r="79" spans="2:25" s="10" customFormat="1" x14ac:dyDescent="0.25">
      <c r="B79" s="1">
        <v>81</v>
      </c>
      <c r="C79" s="10">
        <v>291.717285</v>
      </c>
      <c r="D79" s="10">
        <v>293.435699</v>
      </c>
      <c r="E79" s="5">
        <f t="shared" si="5"/>
        <v>1.7184139999999957</v>
      </c>
      <c r="F79">
        <f t="shared" si="8"/>
        <v>292.57649200000003</v>
      </c>
      <c r="G79">
        <f>$G$86</f>
        <v>-1.3445729969713081</v>
      </c>
      <c r="H79">
        <f>$G$87</f>
        <v>4.1058697969713052</v>
      </c>
      <c r="I79">
        <f>$E$82</f>
        <v>1.3806483999999983</v>
      </c>
      <c r="J79">
        <f t="shared" si="9"/>
        <v>0.585618588963845</v>
      </c>
      <c r="O79">
        <f t="shared" si="7"/>
        <v>1.0058906828232683</v>
      </c>
      <c r="Y79" s="2"/>
    </row>
    <row r="80" spans="2:25" s="10" customFormat="1" x14ac:dyDescent="0.25">
      <c r="B80" s="1">
        <v>82</v>
      </c>
      <c r="C80" s="10">
        <v>291.64572099999998</v>
      </c>
      <c r="D80" s="10">
        <v>293.75250199999999</v>
      </c>
      <c r="E80" s="5">
        <f t="shared" si="5"/>
        <v>2.1067810000000122</v>
      </c>
      <c r="F80">
        <f t="shared" si="8"/>
        <v>292.69911149999996</v>
      </c>
      <c r="G80">
        <f>$G$86</f>
        <v>-1.3445729969713081</v>
      </c>
      <c r="H80">
        <f>$G$87</f>
        <v>4.1058697969713052</v>
      </c>
      <c r="I80">
        <f>$E$82</f>
        <v>1.3806483999999983</v>
      </c>
      <c r="J80">
        <f t="shared" si="9"/>
        <v>0.7171959338749776</v>
      </c>
      <c r="O80">
        <f t="shared" si="7"/>
        <v>1.0072237679084619</v>
      </c>
      <c r="Y80" s="2"/>
    </row>
    <row r="81" spans="1:33" s="10" customFormat="1" x14ac:dyDescent="0.25">
      <c r="B81" s="1">
        <v>83</v>
      </c>
      <c r="C81" s="10">
        <v>291.14849900000002</v>
      </c>
      <c r="D81" s="10">
        <v>293.75613399999997</v>
      </c>
      <c r="E81" s="5">
        <f t="shared" si="5"/>
        <v>2.6076349999999593</v>
      </c>
      <c r="F81">
        <f t="shared" si="8"/>
        <v>292.45231649999999</v>
      </c>
      <c r="G81">
        <f>$G$86</f>
        <v>-1.3445729969713081</v>
      </c>
      <c r="H81">
        <f>$G$87</f>
        <v>4.1058697969713052</v>
      </c>
      <c r="I81">
        <f>$E$82</f>
        <v>1.3806483999999983</v>
      </c>
      <c r="J81">
        <f t="shared" si="9"/>
        <v>0.88768699549945718</v>
      </c>
      <c r="O81">
        <f t="shared" si="7"/>
        <v>1.0089563745269385</v>
      </c>
      <c r="Y81" s="2"/>
    </row>
    <row r="82" spans="1:33" s="9" customFormat="1" x14ac:dyDescent="0.25">
      <c r="B82" s="9">
        <f>COUNT(B2:B81)</f>
        <v>80</v>
      </c>
      <c r="E82" s="14">
        <f>AVERAGE(E2:E81)</f>
        <v>1.3806483999999983</v>
      </c>
      <c r="F82" s="9" t="s">
        <v>0</v>
      </c>
      <c r="J82"/>
    </row>
    <row r="83" spans="1:33" x14ac:dyDescent="0.25">
      <c r="A83" s="2"/>
      <c r="E83" s="2">
        <f>STDEV(E2:E81)</f>
        <v>1.3904190800874012</v>
      </c>
      <c r="F83" t="s">
        <v>1</v>
      </c>
      <c r="G83" s="10"/>
      <c r="H83" s="10"/>
    </row>
    <row r="85" spans="1:33" ht="15.75" thickBot="1" x14ac:dyDescent="0.3">
      <c r="F85" t="s">
        <v>4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F86" s="7" t="s">
        <v>2</v>
      </c>
      <c r="G86" s="3">
        <f>E82-(1.96*E83)</f>
        <v>-1.3445729969713081</v>
      </c>
      <c r="H86" t="s">
        <v>17</v>
      </c>
      <c r="I86" s="1" t="s">
        <v>24</v>
      </c>
      <c r="J86" s="15">
        <f>E83/E82</f>
        <v>1.0070768778549288</v>
      </c>
      <c r="K86">
        <f>J86*1+0</f>
        <v>1.0070768778549288</v>
      </c>
      <c r="L86">
        <f>E82/800</f>
        <v>1.7258104999999979E-3</v>
      </c>
      <c r="M86" t="s">
        <v>25</v>
      </c>
      <c r="N86">
        <f>Q93</f>
        <v>0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5.75" thickBot="1" x14ac:dyDescent="0.3">
      <c r="F87" s="8" t="s">
        <v>3</v>
      </c>
      <c r="G87" s="4">
        <f>E82+(1.96*E83)</f>
        <v>4.1058697969713052</v>
      </c>
      <c r="H87" t="s">
        <v>18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t="s">
        <v>7</v>
      </c>
      <c r="P89">
        <f>(G86-G87)/2</f>
        <v>-2.7252213969713068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1" t="s">
        <v>8</v>
      </c>
      <c r="G90">
        <f>((E83)^2)/B82</f>
        <v>2.4165815228388687E-2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11" t="s">
        <v>9</v>
      </c>
      <c r="G91">
        <f>((E83)^2)/(2*(B82-1))</f>
        <v>1.2235855811842373E-2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s="12" t="s">
        <v>10</v>
      </c>
      <c r="G92" s="10" t="s">
        <v>11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E93" s="11" t="s">
        <v>14</v>
      </c>
      <c r="F93" s="12" t="s">
        <v>12</v>
      </c>
      <c r="G93" s="10">
        <f>E83/(SQRT(B82))</f>
        <v>0.15545357901440765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.75" thickBot="1" x14ac:dyDescent="0.3">
      <c r="F94" s="13" t="s">
        <v>21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" customHeight="1" x14ac:dyDescent="0.25">
      <c r="F95" s="20" t="s">
        <v>15</v>
      </c>
      <c r="G95" s="3">
        <f>E82+(1.984*G93)</f>
        <v>1.689068300764583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thickBot="1" x14ac:dyDescent="0.3">
      <c r="F96" s="21"/>
      <c r="G96" s="4">
        <f>E82-(1.984*G93)</f>
        <v>1.0722284992354136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F97" s="22" t="s">
        <v>13</v>
      </c>
      <c r="G97" s="24">
        <f>1.71*G93</f>
        <v>0.26582562011463706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23"/>
      <c r="G98" s="25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E99" t="s">
        <v>17</v>
      </c>
      <c r="F99" s="26" t="s">
        <v>16</v>
      </c>
      <c r="G99" s="3">
        <f>G86-(1.984*G97)</f>
        <v>-1.871971027278748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7"/>
      <c r="G100" s="4">
        <f>G86+(1.984*G97)</f>
        <v>-0.81717496666386813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E101" t="s">
        <v>18</v>
      </c>
      <c r="F101" s="26" t="s">
        <v>19</v>
      </c>
      <c r="G101" s="3">
        <f>G87-(1.984*G97)</f>
        <v>3.5784717666638652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ht="15.75" thickBot="1" x14ac:dyDescent="0.3">
      <c r="F102" s="27"/>
      <c r="G102" s="4">
        <f>G87+(1.984*G97)</f>
        <v>4.6332678272787451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9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19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17"/>
      <c r="G108" s="17"/>
      <c r="H108" s="17"/>
      <c r="I108" s="17"/>
      <c r="J108" s="17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17"/>
      <c r="G112" s="17"/>
      <c r="H112" s="17"/>
      <c r="I112" s="17"/>
      <c r="J112" s="17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17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AD126" s="10"/>
      <c r="AE126" s="10"/>
    </row>
  </sheetData>
  <mergeCells count="6">
    <mergeCell ref="F104:F105"/>
    <mergeCell ref="F95:F96"/>
    <mergeCell ref="F97:F98"/>
    <mergeCell ref="G97:G98"/>
    <mergeCell ref="F99:F100"/>
    <mergeCell ref="F101:F10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2016-11-15T12:04:11Z</dcterms:modified>
</cp:coreProperties>
</file>